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codeName="ЭтаКнига" defaultThemeVersion="124226"/>
  <xr:revisionPtr revIDLastSave="0" documentId="13_ncr:1_{88550ABC-F3FF-421F-A3D5-E449D94D376A}" xr6:coauthVersionLast="45" xr6:coauthVersionMax="45" xr10:uidLastSave="{00000000-0000-0000-0000-000000000000}"/>
  <bookViews>
    <workbookView xWindow="390" yWindow="390" windowWidth="26730" windowHeight="156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7" i="1" l="1"/>
  <c r="L47" i="1" s="1"/>
  <c r="G47" i="1"/>
  <c r="N47" i="1" s="1"/>
  <c r="M47" i="1" l="1"/>
  <c r="G54" i="1" l="1"/>
  <c r="J54" i="1"/>
  <c r="L54" i="1" s="1"/>
  <c r="M54" i="1" l="1"/>
  <c r="N54" i="1"/>
  <c r="J55" i="1" l="1"/>
  <c r="J53" i="1"/>
  <c r="J52" i="1"/>
  <c r="J48" i="1"/>
  <c r="J46" i="1"/>
  <c r="J45" i="1"/>
  <c r="J44" i="1"/>
  <c r="J36" i="1"/>
  <c r="J33" i="1"/>
  <c r="J30" i="1"/>
  <c r="J27" i="1"/>
  <c r="J26" i="1"/>
  <c r="J23" i="1"/>
  <c r="J20" i="1" l="1"/>
  <c r="J19" i="1"/>
  <c r="G48" i="1"/>
  <c r="N48" i="1" s="1"/>
  <c r="L48" i="1"/>
  <c r="G46" i="1"/>
  <c r="L46" i="1"/>
  <c r="M46" i="1" l="1"/>
  <c r="M48" i="1"/>
  <c r="N46" i="1"/>
  <c r="G26" i="1" l="1"/>
  <c r="N26" i="1" s="1"/>
  <c r="L26" i="1"/>
  <c r="G27" i="1"/>
  <c r="N27" i="1" s="1"/>
  <c r="L27" i="1"/>
  <c r="L55" i="1"/>
  <c r="G55" i="1"/>
  <c r="N55" i="1" s="1"/>
  <c r="L53" i="1"/>
  <c r="G53" i="1"/>
  <c r="N53" i="1" s="1"/>
  <c r="L52" i="1"/>
  <c r="G52" i="1"/>
  <c r="N52" i="1" s="1"/>
  <c r="L49" i="1"/>
  <c r="G49" i="1"/>
  <c r="L45" i="1"/>
  <c r="G45" i="1"/>
  <c r="M45" i="1" s="1"/>
  <c r="L44" i="1"/>
  <c r="G44" i="1"/>
  <c r="N45" i="1" l="1"/>
  <c r="D28" i="1"/>
  <c r="M53" i="1"/>
  <c r="M26" i="1"/>
  <c r="M27" i="1"/>
  <c r="M52" i="1"/>
  <c r="M49" i="1"/>
  <c r="M44" i="1"/>
  <c r="D56" i="1"/>
  <c r="M55" i="1"/>
  <c r="N49" i="1"/>
  <c r="N44" i="1"/>
  <c r="L19" i="1"/>
  <c r="L36" i="1"/>
  <c r="L33" i="1"/>
  <c r="L30" i="1"/>
  <c r="L23" i="1"/>
  <c r="G36" i="1"/>
  <c r="N36" i="1" s="1"/>
  <c r="G33" i="1"/>
  <c r="N33" i="1" s="1"/>
  <c r="G30" i="1"/>
  <c r="G23" i="1"/>
  <c r="N23" i="1" s="1"/>
  <c r="D24" i="1" s="1"/>
  <c r="D50" i="1" l="1"/>
  <c r="D57" i="1" s="1"/>
  <c r="D37" i="1"/>
  <c r="M36" i="1"/>
  <c r="D34" i="1"/>
  <c r="M33" i="1"/>
  <c r="M30" i="1"/>
  <c r="N30" i="1"/>
  <c r="D31" i="1" s="1"/>
  <c r="M23" i="1"/>
  <c r="L20" i="1" l="1"/>
  <c r="G20" i="1"/>
  <c r="G19" i="1"/>
  <c r="M20" i="1" l="1"/>
  <c r="N20" i="1"/>
  <c r="M19" i="1"/>
  <c r="N19" i="1"/>
  <c r="D21" i="1" l="1"/>
  <c r="D38" i="1" l="1"/>
  <c r="E58" i="1" s="1"/>
</calcChain>
</file>

<file path=xl/sharedStrings.xml><?xml version="1.0" encoding="utf-8"?>
<sst xmlns="http://schemas.openxmlformats.org/spreadsheetml/2006/main" count="113" uniqueCount="94">
  <si>
    <t>Наименование ведомственной целевой програм­мы (далее - ВЦП) / основного мероприятия  (далее - ОМ)</t>
  </si>
  <si>
    <t>Объем финансирования мероприятия, рублей</t>
  </si>
  <si>
    <t>Единица измере­ния</t>
  </si>
  <si>
    <t>Значение</t>
  </si>
  <si>
    <t>План</t>
  </si>
  <si>
    <t>Факт</t>
  </si>
  <si>
    <t xml:space="preserve"> Факт</t>
  </si>
  <si>
    <t>Подпрограмма № 1 "Молодежь Исилькульского района"</t>
  </si>
  <si>
    <t>Задача 1 подпрограммы 1 "Обеспечение социальной и профессиональной адаптации молодежи в современном обществе "</t>
  </si>
  <si>
    <t>Основное мероприятие 1: Создание условий для трудоустройства и адаптации подростков и молодежи на рынке труда</t>
  </si>
  <si>
    <t>В том числе неисполненные обязательства
года, предшествую-щего отчетному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</si>
  <si>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</si>
  <si>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Неисполненные обязательства отчетного года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</si>
  <si>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</si>
  <si>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</si>
  <si>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t>№   п/п</t>
  </si>
  <si>
    <t>Кол-во участников профориентационных мероприятий и иных форм работы, а также молодых людей, получивших социально-психологическую помощь, проведенных за счет бюджетных средств</t>
  </si>
  <si>
    <t>Количество несовершеннолетних, задействованных в программе летней занятости, организованной за счет бюджетных средств</t>
  </si>
  <si>
    <t>Наименование</t>
  </si>
  <si>
    <t>1.1</t>
  </si>
  <si>
    <r>
      <t>Мероприятие 2</t>
    </r>
    <r>
      <rPr>
        <sz val="9"/>
        <color rgb="FF000000"/>
        <rFont val="Times New Roman"/>
        <family val="1"/>
        <charset val="204"/>
      </rPr>
      <t xml:space="preserve"> Организация летней занятости для несовершеннолетних в Исилькульском муниципальном районе</t>
    </r>
  </si>
  <si>
    <t>1.2</t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</si>
  <si>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</si>
  <si>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2.1</t>
  </si>
  <si>
    <t>Эффективность реализации ОМ 2</t>
  </si>
  <si>
    <t xml:space="preserve">Эффективность реализации  ОМ 1   </t>
  </si>
  <si>
    <t>Мероприятие 1 Поддержка деятельности волонтерских отрядов и добровольческих инициатив молодежи</t>
  </si>
  <si>
    <t>Количество молодежи, вовлеченных в добровольческую деятельность</t>
  </si>
  <si>
    <t>Мероприятие 2 Формирование у подростков и молодежи  основ здорового образа жизни и  правовой культуры</t>
  </si>
  <si>
    <t>Количество мероприятий и иных форм работы, направленных на формирование ЗОЖ</t>
  </si>
  <si>
    <t>3.1</t>
  </si>
  <si>
    <t>3.2</t>
  </si>
  <si>
    <t>Эффективность реализации ОМ 3</t>
  </si>
  <si>
    <t>4.1</t>
  </si>
  <si>
    <t>Кол-во детей и подростков, охваченных мероприятиями, направленными на творческую самореализацию детей и молодежи</t>
  </si>
  <si>
    <t>Эффективность реализации ОМ 4</t>
  </si>
  <si>
    <t>Количество мероприятий, проведенных с участием молодых семей</t>
  </si>
  <si>
    <t>Эффективность реализации ОМ 5</t>
  </si>
  <si>
    <t>5.1</t>
  </si>
  <si>
    <t>Эффективность реализации ОМ 6</t>
  </si>
  <si>
    <t>Организация и осуществление мероприятий по работе с детьми и молодежью в Исилькульском муниципальном районе</t>
  </si>
  <si>
    <t>Удельный вес просроченной кредиторской задолженности в общем объеме расходов МКУ "ЦРДиМ"</t>
  </si>
  <si>
    <t>Подпрограмма № 2: "Развитие физической культуры и спорта в Исилькульском муниципальном районе Омской области"</t>
  </si>
  <si>
    <t>Задача 1 подпрограммы 2 "Пропаганда физической культуры, спорта и самодеятельного туризма"</t>
  </si>
  <si>
    <t>Основное мероприятие 1: Создание условий для укрепления здоровья населения Исилькульского муниципального района путем приобщения регулярным занятиям физической культурой и спортом</t>
  </si>
  <si>
    <t>Поощрение сильнейших спортсменов района показавших высокие спортивные результаты на областных соревнованиях</t>
  </si>
  <si>
    <t>Проведение районного спортивного праздника "Снежинка", "Королева спорта"</t>
  </si>
  <si>
    <t>Конно-спортивные соревнования</t>
  </si>
  <si>
    <t>Эффективность реализации ОМ 1</t>
  </si>
  <si>
    <t>1.3</t>
  </si>
  <si>
    <t>Основное мероприятие 2: Участие спортсменов района в Федеральных, региональных и муниципальных спортивных мероприятиях</t>
  </si>
  <si>
    <t>Количество участников районного спортивного праздника "Снежинка", "Королева спорта"</t>
  </si>
  <si>
    <t>Доля населения систематически занимающихся физической культурой и спортом</t>
  </si>
  <si>
    <t>Количество проведенных конно-спортивных  мероприятий</t>
  </si>
  <si>
    <t>Ежегодное участие в областных и проведение районных спортивно-массовых соревнованиях по видам спорта</t>
  </si>
  <si>
    <t>Количество проведения физкультурных и оздоровительных мероприятий</t>
  </si>
  <si>
    <t>Приобретение спортивного инвентаря и оборудования для подготовки и участия сборных команд района в областных соревнованиях</t>
  </si>
  <si>
    <t>Организация медицинского обеспечения спортивно-массовых и оздоровительных мероприятий</t>
  </si>
  <si>
    <t>Эффективность реализации муниципальной программы по целевым индикаторам</t>
  </si>
  <si>
    <t>2.2</t>
  </si>
  <si>
    <t>2.3</t>
  </si>
  <si>
    <t>%</t>
  </si>
  <si>
    <t>кол-во</t>
  </si>
  <si>
    <t>ед.</t>
  </si>
  <si>
    <t>1.6</t>
  </si>
  <si>
    <t>Капитальный ремонт стадиона "Молодежный" в г.Исилькуль</t>
  </si>
  <si>
    <t>Количество объектов где проведен капитальный ремонт</t>
  </si>
  <si>
    <t>чел.</t>
  </si>
  <si>
    <t>Количество мероприятий направленных на формирование патриотизма, профилактику экстремизма, электоральной активности и развития гражданского общества</t>
  </si>
  <si>
    <r>
      <t xml:space="preserve">Эффективность реализации 1 подпрограммы   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</si>
  <si>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r>
      <t xml:space="preserve">Эффективность реализации 2 подпрограммы   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</si>
  <si>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6.1</t>
  </si>
  <si>
    <t>Основное мероприятие 6: Создание условий для эфиктивной работы специалистов сферы молодежной политики</t>
  </si>
  <si>
    <t>Реализация мероприятий, направленных на поддержку молодых семей</t>
  </si>
  <si>
    <t>Основное мероприятие 4: Поддержка социальных проектов, программ и мероприятий, направленных на развитие творчества несовершеннолетних и молодежи, поддержку детей и молодежи имеющих ограниченные возможности здоровья</t>
  </si>
  <si>
    <t>Основное мероприятие 5: Социальная адаптация молодых семей</t>
  </si>
  <si>
    <t>Основное мероприятие 3: Пропаганда ценностей здоровья и здорового образа жизни в молодежной среде</t>
  </si>
  <si>
    <t>Основное мероприятие 2: Воспитание патриотизма среди подростков и молодежи, повышение социальной активности и гражданской ответственности молодых граждан</t>
  </si>
  <si>
    <t>Формирование у молодежи основ гражданского общества и патриотического  воспитания, формирование толерантности в молодежной среде</t>
  </si>
  <si>
    <t>Мероприятие 1 :Проведение  мероприятий, направленных на адаптацию подростков и молодежи на рынке образования и труда, оказание психологической помощи</t>
  </si>
  <si>
    <t>Реализация комплекса мероприятий направленных на интеллектуальное и духовного развития подростков и  молодежи</t>
  </si>
  <si>
    <t>Участие жителей Исилькульского района в областных физкультурно-спортивных мероприятиях.</t>
  </si>
  <si>
    <t>Количество областных физкультурно-спортивных мероприятий с медицинским обслуживанием.</t>
  </si>
  <si>
    <t>1.5</t>
  </si>
  <si>
    <t>Проведение учебно-тренировочных сборов для сборных команд по видам спорта</t>
  </si>
  <si>
    <t>Количество участников учебно-тренировочных сборов</t>
  </si>
  <si>
    <t>2.4</t>
  </si>
  <si>
    <t>Устройство плоскостных спортивных сооружений в муниципальных районах Омской области</t>
  </si>
  <si>
    <t>Количество обустроенных спортивных сооружений</t>
  </si>
  <si>
    <t>Капитальный ремонт и материально-техническое оснащение объектов находящихся в муниципальной собственности, а также муниципальных учреждений</t>
  </si>
  <si>
    <t>Количество оснащенных материально-техническими средствами объектов, находящихся в муниципальной собственности, а также муниципальных учреждений</t>
  </si>
  <si>
    <t>1.4</t>
  </si>
  <si>
    <r>
      <t>Эффективность реализации мероприятия (единиц)</t>
    </r>
    <r>
      <rPr>
        <sz val="8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</t>
    </r>
  </si>
  <si>
    <t>3. Расчет эффективности реализации государственной программы по целевым индикаторам реализации мероприятий государственной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</si>
</sst>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0000"/>
      <name val="Calibri"/>
      <family val="2"/>
      <scheme val="minor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 indent="15"/>
    </xf>
    <xf numFmtId="0" fontId="2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0" fontId="10" fillId="0" borderId="0" xfId="0" applyFont="1"/>
    <xf numFmtId="0" fontId="4" fillId="0" borderId="1" xfId="0" applyFont="1" applyBorder="1" applyProtection="1">
      <protection hidden="1"/>
    </xf>
    <xf numFmtId="0" fontId="7" fillId="0" borderId="1" xfId="0" applyFont="1" applyBorder="1" applyAlignment="1" applyProtection="1">
      <alignment horizontal="justify" vertical="top"/>
      <protection locked="0"/>
    </xf>
    <xf numFmtId="0" fontId="8" fillId="0" borderId="1" xfId="0" applyFont="1" applyBorder="1" applyAlignment="1" applyProtection="1">
      <alignment horizontal="justify" vertical="top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0" fontId="9" fillId="0" borderId="2" xfId="0" applyFont="1" applyBorder="1" applyAlignment="1" applyProtection="1">
      <protection locked="0"/>
    </xf>
    <xf numFmtId="0" fontId="11" fillId="3" borderId="4" xfId="1" applyFont="1" applyFill="1" applyBorder="1" applyAlignment="1" applyProtection="1">
      <alignment vertical="top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49" fontId="4" fillId="0" borderId="6" xfId="0" applyNumberFormat="1" applyFont="1" applyBorder="1" applyProtection="1">
      <protection locked="0"/>
    </xf>
    <xf numFmtId="0" fontId="4" fillId="0" borderId="6" xfId="0" applyFont="1" applyBorder="1" applyProtection="1">
      <protection hidden="1"/>
    </xf>
    <xf numFmtId="49" fontId="4" fillId="0" borderId="1" xfId="0" applyNumberFormat="1" applyFont="1" applyBorder="1" applyProtection="1">
      <protection locked="0"/>
    </xf>
    <xf numFmtId="2" fontId="4" fillId="0" borderId="1" xfId="0" applyNumberFormat="1" applyFont="1" applyBorder="1" applyProtection="1">
      <protection hidden="1"/>
    </xf>
    <xf numFmtId="2" fontId="4" fillId="0" borderId="1" xfId="0" applyNumberFormat="1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49" fontId="4" fillId="0" borderId="0" xfId="0" applyNumberFormat="1" applyFont="1" applyBorder="1" applyProtection="1">
      <protection locked="0"/>
    </xf>
    <xf numFmtId="0" fontId="10" fillId="0" borderId="0" xfId="0" applyFont="1" applyBorder="1" applyProtection="1">
      <protection hidden="1"/>
    </xf>
    <xf numFmtId="0" fontId="10" fillId="0" borderId="0" xfId="0" applyFont="1" applyBorder="1"/>
    <xf numFmtId="0" fontId="4" fillId="0" borderId="0" xfId="0" applyFont="1" applyBorder="1" applyProtection="1">
      <protection hidden="1"/>
    </xf>
    <xf numFmtId="0" fontId="4" fillId="0" borderId="0" xfId="0" applyFont="1" applyBorder="1"/>
    <xf numFmtId="0" fontId="9" fillId="0" borderId="1" xfId="0" applyFont="1" applyBorder="1" applyAlignment="1" applyProtection="1"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2" fontId="4" fillId="0" borderId="6" xfId="0" applyNumberFormat="1" applyFont="1" applyBorder="1" applyProtection="1">
      <protection hidden="1"/>
    </xf>
    <xf numFmtId="0" fontId="4" fillId="0" borderId="1" xfId="0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 applyProtection="1">
      <alignment vertical="top"/>
      <protection locked="0"/>
    </xf>
    <xf numFmtId="49" fontId="4" fillId="3" borderId="1" xfId="0" applyNumberFormat="1" applyFont="1" applyFill="1" applyBorder="1" applyProtection="1"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0" fontId="8" fillId="3" borderId="1" xfId="0" applyFont="1" applyFill="1" applyBorder="1" applyAlignment="1" applyProtection="1">
      <alignment horizontal="justify" vertical="top"/>
      <protection locked="0"/>
    </xf>
    <xf numFmtId="0" fontId="4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hidden="1"/>
    </xf>
    <xf numFmtId="2" fontId="4" fillId="3" borderId="1" xfId="0" applyNumberFormat="1" applyFont="1" applyFill="1" applyBorder="1" applyProtection="1">
      <protection locked="0"/>
    </xf>
    <xf numFmtId="2" fontId="4" fillId="3" borderId="1" xfId="0" applyNumberFormat="1" applyFont="1" applyFill="1" applyBorder="1" applyProtection="1">
      <protection hidden="1"/>
    </xf>
    <xf numFmtId="0" fontId="10" fillId="3" borderId="0" xfId="0" applyFont="1" applyFill="1"/>
    <xf numFmtId="0" fontId="0" fillId="3" borderId="0" xfId="0" applyFill="1"/>
    <xf numFmtId="0" fontId="4" fillId="0" borderId="5" xfId="0" applyFont="1" applyBorder="1" applyAlignment="1" applyProtection="1">
      <alignment wrapText="1"/>
      <protection locked="0"/>
    </xf>
    <xf numFmtId="0" fontId="4" fillId="0" borderId="5" xfId="0" applyFont="1" applyBorder="1" applyProtection="1">
      <protection locked="0"/>
    </xf>
    <xf numFmtId="0" fontId="4" fillId="0" borderId="5" xfId="0" applyFont="1" applyBorder="1" applyProtection="1">
      <protection hidden="1"/>
    </xf>
    <xf numFmtId="2" fontId="4" fillId="0" borderId="5" xfId="0" applyNumberFormat="1" applyFont="1" applyBorder="1" applyProtection="1">
      <protection hidden="1"/>
    </xf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 applyProtection="1">
      <alignment vertical="top" wrapText="1"/>
      <protection locked="0"/>
    </xf>
    <xf numFmtId="2" fontId="7" fillId="3" borderId="1" xfId="0" applyNumberFormat="1" applyFont="1" applyFill="1" applyBorder="1" applyProtection="1">
      <protection locked="0"/>
    </xf>
    <xf numFmtId="0" fontId="4" fillId="3" borderId="6" xfId="0" applyFont="1" applyFill="1" applyBorder="1" applyProtection="1">
      <protection locked="0"/>
    </xf>
    <xf numFmtId="0" fontId="13" fillId="3" borderId="1" xfId="1" applyFont="1" applyFill="1" applyBorder="1" applyAlignment="1" applyProtection="1">
      <alignment vertical="top"/>
      <protection hidden="1"/>
    </xf>
    <xf numFmtId="0" fontId="4" fillId="3" borderId="5" xfId="0" applyFont="1" applyFill="1" applyBorder="1" applyProtection="1">
      <protection locked="0"/>
    </xf>
    <xf numFmtId="0" fontId="4" fillId="3" borderId="5" xfId="0" applyFont="1" applyFill="1" applyBorder="1" applyProtection="1">
      <protection hidden="1"/>
    </xf>
    <xf numFmtId="2" fontId="9" fillId="3" borderId="1" xfId="0" applyNumberFormat="1" applyFont="1" applyFill="1" applyBorder="1" applyAlignment="1" applyProtection="1">
      <protection hidden="1"/>
    </xf>
    <xf numFmtId="1" fontId="4" fillId="0" borderId="1" xfId="0" applyNumberFormat="1" applyFont="1" applyBorder="1" applyProtection="1">
      <protection hidden="1"/>
    </xf>
    <xf numFmtId="1" fontId="4" fillId="3" borderId="1" xfId="0" applyNumberFormat="1" applyFont="1" applyFill="1" applyBorder="1" applyProtection="1">
      <protection hidden="1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11" fillId="3" borderId="1" xfId="1" applyFont="1" applyFill="1" applyBorder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right"/>
      <protection locked="0"/>
    </xf>
    <xf numFmtId="0" fontId="9" fillId="0" borderId="3" xfId="0" applyFont="1" applyBorder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right" wrapText="1"/>
      <protection locked="0"/>
    </xf>
    <xf numFmtId="0" fontId="9" fillId="0" borderId="3" xfId="0" applyFont="1" applyBorder="1" applyAlignment="1" applyProtection="1">
      <alignment horizontal="right" wrapText="1"/>
      <protection locked="0"/>
    </xf>
    <xf numFmtId="0" fontId="9" fillId="0" borderId="4" xfId="0" applyFont="1" applyBorder="1" applyAlignment="1" applyProtection="1">
      <alignment horizontal="right" wrapText="1"/>
      <protection locked="0"/>
    </xf>
    <xf numFmtId="0" fontId="11" fillId="3" borderId="2" xfId="1" applyFont="1" applyFill="1" applyBorder="1" applyAlignment="1" applyProtection="1">
      <alignment horizontal="right" vertical="top"/>
      <protection locked="0"/>
    </xf>
    <xf numFmtId="0" fontId="11" fillId="3" borderId="4" xfId="1" applyFont="1" applyFill="1" applyBorder="1" applyAlignment="1" applyProtection="1">
      <alignment horizontal="right" vertical="top"/>
      <protection locked="0"/>
    </xf>
    <xf numFmtId="49" fontId="4" fillId="0" borderId="2" xfId="0" applyNumberFormat="1" applyFont="1" applyBorder="1" applyAlignment="1" applyProtection="1">
      <alignment horizontal="left"/>
      <protection locked="0"/>
    </xf>
    <xf numFmtId="49" fontId="4" fillId="0" borderId="3" xfId="0" applyNumberFormat="1" applyFont="1" applyBorder="1" applyAlignment="1" applyProtection="1">
      <alignment horizontal="left"/>
      <protection locked="0"/>
    </xf>
    <xf numFmtId="49" fontId="4" fillId="0" borderId="4" xfId="0" applyNumberFormat="1" applyFont="1" applyBorder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horizontal="left" vertical="top"/>
      <protection locked="0"/>
    </xf>
    <xf numFmtId="0" fontId="9" fillId="3" borderId="1" xfId="0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right" wrapText="1"/>
    </xf>
    <xf numFmtId="0" fontId="14" fillId="0" borderId="0" xfId="0" applyFont="1" applyAlignment="1">
      <alignment horizontal="right"/>
    </xf>
    <xf numFmtId="0" fontId="4" fillId="3" borderId="0" xfId="0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justify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 indent="3"/>
      <protection locked="0"/>
    </xf>
    <xf numFmtId="0" fontId="4" fillId="2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1" xfId="0" applyFont="1" applyFill="1" applyBorder="1" applyAlignment="1" applyProtection="1">
      <alignment horizontal="left" vertical="center" wrapText="1" indent="2"/>
      <protection locked="0"/>
    </xf>
    <xf numFmtId="0" fontId="16" fillId="0" borderId="0" xfId="0" applyFont="1" applyAlignment="1">
      <alignment horizontal="center"/>
    </xf>
  </cellXfs>
  <cellStyles count="2">
    <cellStyle name="Обычный" xfId="0" builtinId="0"/>
    <cellStyle name="Обычный_Расчет индикаторов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B121"/>
  <sheetViews>
    <sheetView tabSelected="1" topLeftCell="A9" zoomScale="90" zoomScaleNormal="90" workbookViewId="0">
      <selection activeCell="A22" sqref="A22:N22"/>
    </sheetView>
  </sheetViews>
  <sheetFormatPr defaultRowHeight="15" x14ac:dyDescent="0.25"/>
  <cols>
    <col min="1" max="1" width="5.28515625" customWidth="1"/>
    <col min="2" max="2" width="26.85546875" customWidth="1"/>
    <col min="3" max="3" width="30.85546875" customWidth="1"/>
    <col min="4" max="4" width="10.7109375" customWidth="1"/>
    <col min="7" max="7" width="13.5703125" customWidth="1"/>
    <col min="8" max="8" width="12.5703125" customWidth="1"/>
    <col min="9" max="9" width="15.7109375" customWidth="1"/>
    <col min="10" max="10" width="13.28515625" customWidth="1"/>
    <col min="11" max="11" width="13.85546875" customWidth="1"/>
    <col min="12" max="12" width="14.7109375" customWidth="1"/>
    <col min="13" max="13" width="16.140625" customWidth="1"/>
    <col min="14" max="14" width="17.140625" customWidth="1"/>
  </cols>
  <sheetData>
    <row r="1" spans="1:28" ht="0.75" customHeight="1" x14ac:dyDescent="0.25"/>
    <row r="2" spans="1:28" ht="5.25" customHeight="1" x14ac:dyDescent="0.25">
      <c r="L2" s="1"/>
    </row>
    <row r="3" spans="1:28" ht="6.75" customHeight="1" x14ac:dyDescent="0.25">
      <c r="L3" s="1"/>
      <c r="M3" s="85"/>
      <c r="N3" s="86"/>
    </row>
    <row r="4" spans="1:28" ht="15.75" hidden="1" x14ac:dyDescent="0.25">
      <c r="L4" s="2"/>
      <c r="M4" s="86"/>
      <c r="N4" s="86"/>
    </row>
    <row r="5" spans="1:28" ht="40.5" hidden="1" customHeight="1" x14ac:dyDescent="0.25">
      <c r="M5" s="86"/>
      <c r="N5" s="86"/>
    </row>
    <row r="6" spans="1:28" ht="8.25" customHeight="1" x14ac:dyDescent="0.25">
      <c r="A6" s="4"/>
      <c r="B6" s="4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4"/>
    </row>
    <row r="7" spans="1:28" ht="32.25" hidden="1" customHeight="1" x14ac:dyDescent="0.25">
      <c r="A7" s="4"/>
      <c r="B7" s="4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4"/>
    </row>
    <row r="8" spans="1:28" ht="18" customHeight="1" x14ac:dyDescent="0.3">
      <c r="A8" s="4"/>
      <c r="B8" s="94" t="s">
        <v>93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4"/>
    </row>
    <row r="9" spans="1:28" ht="11.2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8" ht="4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28" ht="69" customHeight="1" x14ac:dyDescent="0.25">
      <c r="A11" s="90" t="s">
        <v>15</v>
      </c>
      <c r="B11" s="84" t="s">
        <v>0</v>
      </c>
      <c r="C11" s="84" t="s">
        <v>11</v>
      </c>
      <c r="D11" s="84"/>
      <c r="E11" s="84"/>
      <c r="F11" s="84"/>
      <c r="G11" s="84" t="s">
        <v>13</v>
      </c>
      <c r="H11" s="84" t="s">
        <v>1</v>
      </c>
      <c r="I11" s="84"/>
      <c r="J11" s="84"/>
      <c r="K11" s="84"/>
      <c r="L11" s="84" t="s">
        <v>14</v>
      </c>
      <c r="M11" s="84" t="s">
        <v>92</v>
      </c>
      <c r="N11" s="84" t="s">
        <v>22</v>
      </c>
    </row>
    <row r="12" spans="1:28" ht="15.75" customHeight="1" x14ac:dyDescent="0.25">
      <c r="A12" s="90"/>
      <c r="B12" s="84"/>
      <c r="C12" s="90" t="s">
        <v>18</v>
      </c>
      <c r="D12" s="84" t="s">
        <v>2</v>
      </c>
      <c r="E12" s="91" t="s">
        <v>3</v>
      </c>
      <c r="F12" s="91"/>
      <c r="G12" s="84"/>
      <c r="H12" s="84"/>
      <c r="I12" s="84"/>
      <c r="J12" s="84"/>
      <c r="K12" s="84"/>
      <c r="L12" s="84"/>
      <c r="M12" s="84"/>
      <c r="N12" s="84"/>
    </row>
    <row r="13" spans="1:28" ht="38.25" customHeight="1" x14ac:dyDescent="0.25">
      <c r="A13" s="90"/>
      <c r="B13" s="84"/>
      <c r="C13" s="90"/>
      <c r="D13" s="84"/>
      <c r="E13" s="92" t="s">
        <v>4</v>
      </c>
      <c r="F13" s="93" t="s">
        <v>5</v>
      </c>
      <c r="G13" s="84"/>
      <c r="H13" s="84" t="s">
        <v>4</v>
      </c>
      <c r="I13" s="84" t="s">
        <v>10</v>
      </c>
      <c r="J13" s="84" t="s">
        <v>6</v>
      </c>
      <c r="K13" s="90" t="s">
        <v>12</v>
      </c>
      <c r="L13" s="84"/>
      <c r="M13" s="84"/>
      <c r="N13" s="84"/>
    </row>
    <row r="14" spans="1:28" ht="26.25" customHeight="1" x14ac:dyDescent="0.25">
      <c r="A14" s="90"/>
      <c r="B14" s="84"/>
      <c r="C14" s="90"/>
      <c r="D14" s="84"/>
      <c r="E14" s="92"/>
      <c r="F14" s="93"/>
      <c r="G14" s="84"/>
      <c r="H14" s="84"/>
      <c r="I14" s="84"/>
      <c r="J14" s="84"/>
      <c r="K14" s="90"/>
      <c r="L14" s="84"/>
      <c r="M14" s="84"/>
      <c r="N14" s="84"/>
    </row>
    <row r="15" spans="1:28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  <c r="M15" s="19">
        <v>13</v>
      </c>
      <c r="N15" s="19">
        <v>14</v>
      </c>
    </row>
    <row r="16" spans="1:28" x14ac:dyDescent="0.25">
      <c r="A16" s="89" t="s">
        <v>7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25">
      <c r="A17" s="83" t="s">
        <v>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s="3" customFormat="1" ht="15" customHeight="1" x14ac:dyDescent="0.25">
      <c r="A18" s="64" t="s">
        <v>9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70.5" customHeight="1" x14ac:dyDescent="0.25">
      <c r="A19" s="22" t="s">
        <v>19</v>
      </c>
      <c r="B19" s="9" t="s">
        <v>79</v>
      </c>
      <c r="C19" s="10" t="s">
        <v>16</v>
      </c>
      <c r="D19" s="11" t="s">
        <v>67</v>
      </c>
      <c r="E19" s="11">
        <v>272</v>
      </c>
      <c r="F19" s="54">
        <v>278</v>
      </c>
      <c r="G19" s="23">
        <f>IF(E19&gt;F19,F19/E19,1)</f>
        <v>1</v>
      </c>
      <c r="H19" s="11">
        <v>34750</v>
      </c>
      <c r="I19" s="12">
        <v>0</v>
      </c>
      <c r="J19" s="23">
        <f>H19</f>
        <v>34750</v>
      </c>
      <c r="K19" s="11">
        <v>0</v>
      </c>
      <c r="L19" s="23">
        <f>IF(J19=H19,1,2-(J19-I19+K19)/(H19-I19))</f>
        <v>1</v>
      </c>
      <c r="M19" s="23">
        <f>SUM(G19/L19)</f>
        <v>1</v>
      </c>
      <c r="N19" s="35">
        <f>SUM(G19*100)</f>
        <v>100</v>
      </c>
    </row>
    <row r="20" spans="1:28" ht="60" x14ac:dyDescent="0.25">
      <c r="A20" s="24" t="s">
        <v>21</v>
      </c>
      <c r="B20" s="9" t="s">
        <v>20</v>
      </c>
      <c r="C20" s="10" t="s">
        <v>17</v>
      </c>
      <c r="D20" s="11" t="s">
        <v>67</v>
      </c>
      <c r="E20" s="13">
        <v>160</v>
      </c>
      <c r="F20" s="41">
        <v>160</v>
      </c>
      <c r="G20" s="59">
        <f>IF(E20&gt;F20,F20/E20,1)</f>
        <v>1</v>
      </c>
      <c r="H20" s="13">
        <v>624750.06999999995</v>
      </c>
      <c r="I20" s="13">
        <v>0</v>
      </c>
      <c r="J20" s="23">
        <f>H20</f>
        <v>624750.06999999995</v>
      </c>
      <c r="K20" s="13">
        <v>0</v>
      </c>
      <c r="L20" s="8">
        <f>IF(J20=H20,1,2-(J20-I20+K20)/(H20-I20))</f>
        <v>1</v>
      </c>
      <c r="M20" s="59">
        <f>SUM(G20/L20)</f>
        <v>1</v>
      </c>
      <c r="N20" s="25">
        <f>SUM(G20*100)</f>
        <v>100</v>
      </c>
    </row>
    <row r="21" spans="1:28" ht="21" customHeight="1" x14ac:dyDescent="0.25">
      <c r="A21" s="14"/>
      <c r="B21" s="69" t="s">
        <v>25</v>
      </c>
      <c r="C21" s="70"/>
      <c r="D21" s="25">
        <f>AVERAGE(N19:N20)</f>
        <v>100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28" ht="23.25" customHeight="1" x14ac:dyDescent="0.25">
      <c r="A22" s="76" t="s">
        <v>77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8"/>
    </row>
    <row r="23" spans="1:28" ht="69.75" customHeight="1" x14ac:dyDescent="0.25">
      <c r="A23" s="24" t="s">
        <v>23</v>
      </c>
      <c r="B23" s="20" t="s">
        <v>78</v>
      </c>
      <c r="C23" s="21" t="s">
        <v>68</v>
      </c>
      <c r="D23" s="13" t="s">
        <v>63</v>
      </c>
      <c r="E23" s="13">
        <v>17</v>
      </c>
      <c r="F23" s="41">
        <v>19</v>
      </c>
      <c r="G23" s="8">
        <f>IF(E23&gt;F23,F23/E23,1)</f>
        <v>1</v>
      </c>
      <c r="H23" s="26">
        <v>415375</v>
      </c>
      <c r="I23" s="13">
        <v>0</v>
      </c>
      <c r="J23" s="25">
        <f>H23</f>
        <v>415375</v>
      </c>
      <c r="K23" s="13">
        <v>0</v>
      </c>
      <c r="L23" s="8">
        <f>IF(J23=H23,1,2-(J23-I23+K23)/(H23-I23))</f>
        <v>1</v>
      </c>
      <c r="M23" s="8">
        <f>SUM(G23/L23)</f>
        <v>1</v>
      </c>
      <c r="N23" s="25">
        <f>SUM(G23*100)</f>
        <v>100</v>
      </c>
    </row>
    <row r="24" spans="1:28" x14ac:dyDescent="0.25">
      <c r="A24" s="27"/>
      <c r="B24" s="74" t="s">
        <v>24</v>
      </c>
      <c r="C24" s="75"/>
      <c r="D24" s="55">
        <f>AVERAGE(N23:N23)</f>
        <v>100</v>
      </c>
      <c r="E24" s="15"/>
      <c r="F24" s="13"/>
      <c r="G24" s="13"/>
      <c r="H24" s="13"/>
      <c r="I24" s="13"/>
      <c r="J24" s="13"/>
      <c r="K24" s="13"/>
      <c r="L24" s="13"/>
      <c r="M24" s="13"/>
      <c r="N24" s="13"/>
    </row>
    <row r="25" spans="1:28" x14ac:dyDescent="0.25">
      <c r="A25" s="79" t="s">
        <v>76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1"/>
    </row>
    <row r="26" spans="1:28" ht="48" x14ac:dyDescent="0.25">
      <c r="A26" s="24" t="s">
        <v>30</v>
      </c>
      <c r="B26" s="9" t="s">
        <v>26</v>
      </c>
      <c r="C26" s="10" t="s">
        <v>27</v>
      </c>
      <c r="D26" s="13" t="s">
        <v>63</v>
      </c>
      <c r="E26" s="13">
        <v>145</v>
      </c>
      <c r="F26" s="41">
        <v>229</v>
      </c>
      <c r="G26" s="8">
        <f>IF(E26&gt;F26,F26/E26,1)</f>
        <v>1</v>
      </c>
      <c r="H26" s="26">
        <v>90900</v>
      </c>
      <c r="I26" s="13">
        <v>0</v>
      </c>
      <c r="J26" s="25">
        <f>H26</f>
        <v>90900</v>
      </c>
      <c r="K26" s="13">
        <v>0</v>
      </c>
      <c r="L26" s="8">
        <f>IF(J26=H26,1,2-(J26-I26+K26)/(H26-I26))</f>
        <v>1</v>
      </c>
      <c r="M26" s="8">
        <f>SUM(G26/L26)</f>
        <v>1</v>
      </c>
      <c r="N26" s="25">
        <f>SUM(G26*100)</f>
        <v>100</v>
      </c>
    </row>
    <row r="27" spans="1:28" ht="48" x14ac:dyDescent="0.25">
      <c r="A27" s="24" t="s">
        <v>31</v>
      </c>
      <c r="B27" s="9" t="s">
        <v>28</v>
      </c>
      <c r="C27" s="10" t="s">
        <v>29</v>
      </c>
      <c r="D27" s="13" t="s">
        <v>67</v>
      </c>
      <c r="E27" s="13">
        <v>27</v>
      </c>
      <c r="F27" s="41">
        <v>37</v>
      </c>
      <c r="G27" s="8">
        <f>IF(E27&gt;F27,F27/E27,1)</f>
        <v>1</v>
      </c>
      <c r="H27" s="53">
        <v>110725</v>
      </c>
      <c r="I27" s="13">
        <v>0</v>
      </c>
      <c r="J27" s="44">
        <f>H27</f>
        <v>110725</v>
      </c>
      <c r="K27" s="13">
        <v>0</v>
      </c>
      <c r="L27" s="8">
        <f>IF(J27=H27,1,2-(J27-I27+K27)/(H27-I27))</f>
        <v>1</v>
      </c>
      <c r="M27" s="8">
        <f>SUM(G27/L27)</f>
        <v>1</v>
      </c>
      <c r="N27" s="25">
        <f>SUM(G27*100)</f>
        <v>100</v>
      </c>
    </row>
    <row r="28" spans="1:28" x14ac:dyDescent="0.25">
      <c r="A28" s="24"/>
      <c r="B28" s="74" t="s">
        <v>32</v>
      </c>
      <c r="C28" s="75"/>
      <c r="D28" s="8">
        <f>AVERAGE(N26:N27)</f>
        <v>100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28" x14ac:dyDescent="0.25">
      <c r="A29" s="76" t="s">
        <v>74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8"/>
    </row>
    <row r="30" spans="1:28" ht="49.5" customHeight="1" x14ac:dyDescent="0.25">
      <c r="A30" s="37" t="s">
        <v>33</v>
      </c>
      <c r="B30" s="36" t="s">
        <v>80</v>
      </c>
      <c r="C30" s="10" t="s">
        <v>34</v>
      </c>
      <c r="D30" s="13" t="s">
        <v>67</v>
      </c>
      <c r="E30" s="13">
        <v>120</v>
      </c>
      <c r="F30" s="41">
        <v>163</v>
      </c>
      <c r="G30" s="8">
        <f>IF(E30&gt;F30,F30/E30,1)</f>
        <v>1</v>
      </c>
      <c r="H30" s="26">
        <v>227975.22</v>
      </c>
      <c r="I30" s="13">
        <v>0</v>
      </c>
      <c r="J30" s="25">
        <f>H30</f>
        <v>227975.22</v>
      </c>
      <c r="K30" s="13">
        <v>0</v>
      </c>
      <c r="L30" s="8">
        <f>IF(J30=H30,1,2-(J30-I30+K30)/(H30-I30))</f>
        <v>1</v>
      </c>
      <c r="M30" s="8">
        <f>SUM(G30/L30)</f>
        <v>1</v>
      </c>
      <c r="N30" s="25">
        <f>SUM(G30*100)</f>
        <v>100</v>
      </c>
    </row>
    <row r="31" spans="1:28" x14ac:dyDescent="0.25">
      <c r="A31" s="24"/>
      <c r="B31" s="74" t="s">
        <v>35</v>
      </c>
      <c r="C31" s="75"/>
      <c r="D31" s="8">
        <f>AVERAGE(N30:N30)</f>
        <v>100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28" x14ac:dyDescent="0.25">
      <c r="A32" s="76" t="s">
        <v>75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8"/>
    </row>
    <row r="33" spans="1:15" ht="36.75" x14ac:dyDescent="0.25">
      <c r="A33" s="24" t="s">
        <v>38</v>
      </c>
      <c r="B33" s="16" t="s">
        <v>73</v>
      </c>
      <c r="C33" s="10" t="s">
        <v>36</v>
      </c>
      <c r="D33" s="13" t="s">
        <v>63</v>
      </c>
      <c r="E33" s="13">
        <v>17</v>
      </c>
      <c r="F33" s="41">
        <v>21</v>
      </c>
      <c r="G33" s="8">
        <f>IF(E33&gt;F33,F33/E33,1)</f>
        <v>1</v>
      </c>
      <c r="H33" s="26">
        <v>26125</v>
      </c>
      <c r="I33" s="13">
        <v>0</v>
      </c>
      <c r="J33" s="25">
        <f>H33</f>
        <v>26125</v>
      </c>
      <c r="K33" s="13">
        <v>0</v>
      </c>
      <c r="L33" s="8">
        <f>IF(J33=H33,1,2-(J33-I33+K33)/(H33-I33))</f>
        <v>1</v>
      </c>
      <c r="M33" s="8">
        <f>SUM(G33/L33)</f>
        <v>1</v>
      </c>
      <c r="N33" s="25">
        <f>SUM(G33*100)</f>
        <v>100</v>
      </c>
    </row>
    <row r="34" spans="1:15" ht="15" customHeight="1" x14ac:dyDescent="0.25">
      <c r="A34" s="24"/>
      <c r="B34" s="74" t="s">
        <v>37</v>
      </c>
      <c r="C34" s="75"/>
      <c r="D34" s="8">
        <f>AVERAGE(N33:N33)</f>
        <v>100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5" x14ac:dyDescent="0.25">
      <c r="A35" s="79" t="s">
        <v>72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1"/>
      <c r="O35" s="7"/>
    </row>
    <row r="36" spans="1:15" ht="48.75" x14ac:dyDescent="0.25">
      <c r="A36" s="38" t="s">
        <v>71</v>
      </c>
      <c r="B36" s="39" t="s">
        <v>40</v>
      </c>
      <c r="C36" s="40" t="s">
        <v>41</v>
      </c>
      <c r="D36" s="41" t="s">
        <v>61</v>
      </c>
      <c r="E36" s="41">
        <v>0</v>
      </c>
      <c r="F36" s="41">
        <v>0</v>
      </c>
      <c r="G36" s="42">
        <f>IF(E36&gt;F36,F36/E36,1)</f>
        <v>1</v>
      </c>
      <c r="H36" s="43">
        <v>6362955.0299999993</v>
      </c>
      <c r="I36" s="41">
        <v>0</v>
      </c>
      <c r="J36" s="44">
        <f>H36</f>
        <v>6362955.0299999993</v>
      </c>
      <c r="K36" s="41">
        <v>0</v>
      </c>
      <c r="L36" s="42">
        <f>IF(J36=H36,1,2-(J36-I36+K36)/(H36-I36))</f>
        <v>1</v>
      </c>
      <c r="M36" s="42">
        <f>SUM(G36/L36)</f>
        <v>1</v>
      </c>
      <c r="N36" s="44">
        <f>SUM(G36*100)</f>
        <v>100</v>
      </c>
      <c r="O36" s="7"/>
    </row>
    <row r="37" spans="1:15" ht="20.25" customHeight="1" x14ac:dyDescent="0.25">
      <c r="A37" s="38"/>
      <c r="B37" s="67" t="s">
        <v>39</v>
      </c>
      <c r="C37" s="67"/>
      <c r="D37" s="42">
        <f>AVERAGE(N36:N36)</f>
        <v>100</v>
      </c>
      <c r="E37" s="41"/>
      <c r="F37" s="41"/>
      <c r="G37" s="41"/>
      <c r="H37" s="41"/>
      <c r="I37" s="41"/>
      <c r="J37" s="43"/>
      <c r="K37" s="41"/>
      <c r="L37" s="41"/>
      <c r="M37" s="41"/>
      <c r="N37" s="41"/>
      <c r="O37" s="7"/>
    </row>
    <row r="38" spans="1:15" ht="19.5" customHeight="1" x14ac:dyDescent="0.25">
      <c r="A38" s="38"/>
      <c r="B38" s="82" t="s">
        <v>69</v>
      </c>
      <c r="C38" s="82"/>
      <c r="D38" s="44">
        <f>AVERAGE(D21,D24,D28,D31,D34,D37)</f>
        <v>100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7"/>
    </row>
    <row r="39" spans="1:15" x14ac:dyDescent="0.25">
      <c r="A39" s="28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7"/>
    </row>
    <row r="40" spans="1:15" ht="6.75" customHeight="1" x14ac:dyDescent="0.25">
      <c r="A40" s="28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7"/>
    </row>
    <row r="41" spans="1:15" ht="15" customHeight="1" x14ac:dyDescent="0.25">
      <c r="A41" s="61" t="s">
        <v>42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3"/>
      <c r="O41" s="7"/>
    </row>
    <row r="42" spans="1:15" ht="15" customHeight="1" x14ac:dyDescent="0.25">
      <c r="A42" s="61" t="s">
        <v>43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3"/>
      <c r="O42" s="7"/>
    </row>
    <row r="43" spans="1:15" ht="15" customHeight="1" x14ac:dyDescent="0.25">
      <c r="A43" s="64" t="s">
        <v>44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6"/>
      <c r="O43" s="7"/>
    </row>
    <row r="44" spans="1:15" ht="49.5" customHeight="1" x14ac:dyDescent="0.25">
      <c r="A44" s="24" t="s">
        <v>19</v>
      </c>
      <c r="B44" s="16" t="s">
        <v>45</v>
      </c>
      <c r="C44" s="16" t="s">
        <v>52</v>
      </c>
      <c r="D44" s="13" t="s">
        <v>61</v>
      </c>
      <c r="E44" s="13">
        <v>51</v>
      </c>
      <c r="F44" s="13">
        <v>57.43</v>
      </c>
      <c r="G44" s="8">
        <f>IF(E44&gt;F44,F44/E44,1)</f>
        <v>1</v>
      </c>
      <c r="H44" s="13">
        <v>628000</v>
      </c>
      <c r="I44" s="13">
        <v>0</v>
      </c>
      <c r="J44" s="8">
        <f>H44</f>
        <v>628000</v>
      </c>
      <c r="K44" s="13">
        <v>0</v>
      </c>
      <c r="L44" s="8">
        <f>IF(J44=H44,1,2-(J44-I44+K44)/(H44-I44))</f>
        <v>1</v>
      </c>
      <c r="M44" s="8">
        <f>SUM(G44/L44)</f>
        <v>1</v>
      </c>
      <c r="N44" s="25">
        <f>SUM(G44*100)</f>
        <v>100</v>
      </c>
      <c r="O44" s="7"/>
    </row>
    <row r="45" spans="1:15" ht="36.75" x14ac:dyDescent="0.25">
      <c r="A45" s="24" t="s">
        <v>21</v>
      </c>
      <c r="B45" s="16" t="s">
        <v>46</v>
      </c>
      <c r="C45" s="34" t="s">
        <v>51</v>
      </c>
      <c r="D45" s="13" t="s">
        <v>62</v>
      </c>
      <c r="E45" s="13">
        <v>1300</v>
      </c>
      <c r="F45" s="13">
        <v>1306</v>
      </c>
      <c r="G45" s="59">
        <f>IF(E45&gt;F45,F45/E45,1)</f>
        <v>1</v>
      </c>
      <c r="H45" s="13">
        <v>336600</v>
      </c>
      <c r="I45" s="13">
        <v>0</v>
      </c>
      <c r="J45" s="8">
        <f>H45</f>
        <v>336600</v>
      </c>
      <c r="K45" s="13">
        <v>0</v>
      </c>
      <c r="L45" s="8">
        <f>IF(J45=H45,1,2-(J45-I45+K45)/(H45-I45))</f>
        <v>1</v>
      </c>
      <c r="M45" s="8">
        <f t="shared" ref="M45" si="0">SUM(G45/L45)</f>
        <v>1</v>
      </c>
      <c r="N45" s="25">
        <f>SUM(G45*100)</f>
        <v>100</v>
      </c>
      <c r="O45" s="7"/>
    </row>
    <row r="46" spans="1:15" ht="24" x14ac:dyDescent="0.25">
      <c r="A46" s="24" t="s">
        <v>49</v>
      </c>
      <c r="B46" s="47" t="s">
        <v>47</v>
      </c>
      <c r="C46" s="34" t="s">
        <v>53</v>
      </c>
      <c r="D46" s="48" t="s">
        <v>63</v>
      </c>
      <c r="E46" s="48">
        <v>3</v>
      </c>
      <c r="F46" s="48">
        <v>3</v>
      </c>
      <c r="G46" s="49">
        <f>IF(E46&gt;F46,F46/E46,1)</f>
        <v>1</v>
      </c>
      <c r="H46" s="48">
        <v>30000</v>
      </c>
      <c r="I46" s="48">
        <v>0</v>
      </c>
      <c r="J46" s="49">
        <f>H46</f>
        <v>30000</v>
      </c>
      <c r="K46" s="48">
        <v>0</v>
      </c>
      <c r="L46" s="49">
        <f>IF(J46=H46,1,2-(J46-I46+K46)/(H46-I46))</f>
        <v>1</v>
      </c>
      <c r="M46" s="49">
        <f>SUM(G46/L46)</f>
        <v>1</v>
      </c>
      <c r="N46" s="50">
        <f>SUM(G46*100)</f>
        <v>100</v>
      </c>
      <c r="O46" s="7"/>
    </row>
    <row r="47" spans="1:15" ht="47.25" customHeight="1" x14ac:dyDescent="0.25">
      <c r="A47" s="24" t="s">
        <v>91</v>
      </c>
      <c r="B47" s="47" t="s">
        <v>87</v>
      </c>
      <c r="C47" s="18" t="s">
        <v>88</v>
      </c>
      <c r="D47" s="48" t="s">
        <v>63</v>
      </c>
      <c r="E47" s="48">
        <v>1</v>
      </c>
      <c r="F47" s="48">
        <v>1</v>
      </c>
      <c r="G47" s="49">
        <f>IF(E47&gt;F47,F47/E47,1)</f>
        <v>1</v>
      </c>
      <c r="H47" s="48">
        <v>6158131.7599999998</v>
      </c>
      <c r="I47" s="48">
        <v>0</v>
      </c>
      <c r="J47" s="49">
        <f>H47</f>
        <v>6158131.7599999998</v>
      </c>
      <c r="K47" s="48">
        <v>0</v>
      </c>
      <c r="L47" s="49">
        <f>IF(J47=H47,1,2-(J47-I47+K47)/(H47-I47))</f>
        <v>1</v>
      </c>
      <c r="M47" s="49">
        <f>SUM(G47/L47)</f>
        <v>1</v>
      </c>
      <c r="N47" s="50">
        <f>SUM(G47*100)</f>
        <v>100</v>
      </c>
      <c r="O47" s="7"/>
    </row>
    <row r="48" spans="1:15" ht="74.25" customHeight="1" x14ac:dyDescent="0.25">
      <c r="A48" s="24" t="s">
        <v>83</v>
      </c>
      <c r="B48" s="51" t="s">
        <v>89</v>
      </c>
      <c r="C48" s="34" t="s">
        <v>90</v>
      </c>
      <c r="D48" s="56" t="s">
        <v>63</v>
      </c>
      <c r="E48" s="56">
        <v>1</v>
      </c>
      <c r="F48" s="56">
        <v>1</v>
      </c>
      <c r="G48" s="57">
        <f t="shared" ref="G48" si="1">IF(E48&gt;F48,F48/E48,1)</f>
        <v>1</v>
      </c>
      <c r="H48" s="48">
        <v>693877.55</v>
      </c>
      <c r="I48" s="48">
        <v>0</v>
      </c>
      <c r="J48" s="49">
        <f>H48</f>
        <v>693877.55</v>
      </c>
      <c r="K48" s="48">
        <v>0</v>
      </c>
      <c r="L48" s="49">
        <f t="shared" ref="L48" si="2">IF(J48=H48,1,2-(J48-I48+K48)/(H48-I48))</f>
        <v>1</v>
      </c>
      <c r="M48" s="49">
        <f t="shared" ref="M48" si="3">SUM(G48/L48)</f>
        <v>1</v>
      </c>
      <c r="N48" s="50">
        <f t="shared" ref="N48" si="4">SUM(G48*100)</f>
        <v>100</v>
      </c>
      <c r="O48" s="7"/>
    </row>
    <row r="49" spans="1:15" ht="24.75" hidden="1" x14ac:dyDescent="0.25">
      <c r="A49" s="24" t="s">
        <v>64</v>
      </c>
      <c r="B49" s="16" t="s">
        <v>65</v>
      </c>
      <c r="C49" s="16" t="s">
        <v>66</v>
      </c>
      <c r="D49" s="41" t="s">
        <v>63</v>
      </c>
      <c r="E49" s="41">
        <v>0</v>
      </c>
      <c r="F49" s="41">
        <v>0</v>
      </c>
      <c r="G49" s="42">
        <f>IF(E49&gt;F49,F49/E49,1)</f>
        <v>1</v>
      </c>
      <c r="H49" s="13">
        <v>0</v>
      </c>
      <c r="I49" s="13">
        <v>0</v>
      </c>
      <c r="J49" s="13">
        <v>0</v>
      </c>
      <c r="K49" s="13">
        <v>0</v>
      </c>
      <c r="L49" s="8">
        <f>IF(J49=H49,1,2-(J49-I49+K49)/(H49-I49))</f>
        <v>1</v>
      </c>
      <c r="M49" s="8">
        <f>SUM(G49/L49)</f>
        <v>1</v>
      </c>
      <c r="N49" s="25">
        <f>SUM(G49*100)</f>
        <v>100</v>
      </c>
      <c r="O49" s="7"/>
    </row>
    <row r="50" spans="1:15" ht="24" customHeight="1" x14ac:dyDescent="0.25">
      <c r="A50" s="13"/>
      <c r="B50" s="67" t="s">
        <v>48</v>
      </c>
      <c r="C50" s="67"/>
      <c r="D50" s="44">
        <f>AVERAGE(N44:N49)</f>
        <v>100</v>
      </c>
      <c r="E50" s="41"/>
      <c r="F50" s="41"/>
      <c r="G50" s="41"/>
      <c r="H50" s="13"/>
      <c r="I50" s="13"/>
      <c r="J50" s="13"/>
      <c r="K50" s="13"/>
      <c r="L50" s="13"/>
      <c r="M50" s="13"/>
      <c r="N50" s="13"/>
      <c r="O50" s="7"/>
    </row>
    <row r="51" spans="1:15" x14ac:dyDescent="0.25">
      <c r="A51" s="64" t="s">
        <v>50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6"/>
      <c r="O51" s="7"/>
    </row>
    <row r="52" spans="1:15" ht="48.75" x14ac:dyDescent="0.25">
      <c r="A52" s="24" t="s">
        <v>23</v>
      </c>
      <c r="B52" s="16" t="s">
        <v>54</v>
      </c>
      <c r="C52" s="36" t="s">
        <v>55</v>
      </c>
      <c r="D52" s="13" t="s">
        <v>63</v>
      </c>
      <c r="E52" s="13">
        <v>140</v>
      </c>
      <c r="F52" s="13">
        <v>142</v>
      </c>
      <c r="G52" s="59">
        <f t="shared" ref="G52:G55" si="5">IF(E52&gt;F52,F52/E52,1)</f>
        <v>1</v>
      </c>
      <c r="H52" s="13">
        <v>1725983.25</v>
      </c>
      <c r="I52" s="13">
        <v>0</v>
      </c>
      <c r="J52" s="8">
        <f>H52</f>
        <v>1725983.25</v>
      </c>
      <c r="K52" s="13">
        <v>0</v>
      </c>
      <c r="L52" s="8">
        <f t="shared" ref="L52:L53" si="6">IF(J52=H52,1,2-(J52-I52+K52)/(H52-I52))</f>
        <v>1</v>
      </c>
      <c r="M52" s="59">
        <f t="shared" ref="M52:M53" si="7">SUM(G52/L52)</f>
        <v>1</v>
      </c>
      <c r="N52" s="25">
        <f t="shared" ref="N52:N55" si="8">SUM(G52*100)</f>
        <v>100</v>
      </c>
      <c r="O52" s="7"/>
    </row>
    <row r="53" spans="1:15" s="46" customFormat="1" ht="65.25" customHeight="1" x14ac:dyDescent="0.25">
      <c r="A53" s="38" t="s">
        <v>59</v>
      </c>
      <c r="B53" s="39" t="s">
        <v>56</v>
      </c>
      <c r="C53" s="52" t="s">
        <v>81</v>
      </c>
      <c r="D53" s="41" t="s">
        <v>63</v>
      </c>
      <c r="E53" s="41">
        <v>190</v>
      </c>
      <c r="F53" s="41">
        <v>192</v>
      </c>
      <c r="G53" s="60">
        <f t="shared" si="5"/>
        <v>1</v>
      </c>
      <c r="H53" s="43">
        <v>1488915</v>
      </c>
      <c r="I53" s="41">
        <v>0</v>
      </c>
      <c r="J53" s="44">
        <f>H53</f>
        <v>1488915</v>
      </c>
      <c r="K53" s="41">
        <v>0</v>
      </c>
      <c r="L53" s="42">
        <f t="shared" si="6"/>
        <v>1</v>
      </c>
      <c r="M53" s="60">
        <f t="shared" si="7"/>
        <v>1</v>
      </c>
      <c r="N53" s="44">
        <f t="shared" si="8"/>
        <v>100</v>
      </c>
      <c r="O53" s="45"/>
    </row>
    <row r="54" spans="1:15" s="46" customFormat="1" ht="39.75" customHeight="1" x14ac:dyDescent="0.25">
      <c r="A54" s="38" t="s">
        <v>60</v>
      </c>
      <c r="B54" s="39" t="s">
        <v>84</v>
      </c>
      <c r="C54" s="52" t="s">
        <v>85</v>
      </c>
      <c r="D54" s="41" t="s">
        <v>63</v>
      </c>
      <c r="E54" s="41">
        <v>3</v>
      </c>
      <c r="F54" s="41">
        <v>3</v>
      </c>
      <c r="G54" s="60">
        <f t="shared" ref="G54" si="9">IF(E54&gt;F54,F54/E54,1)</f>
        <v>1</v>
      </c>
      <c r="H54" s="43">
        <v>147200</v>
      </c>
      <c r="I54" s="41">
        <v>0</v>
      </c>
      <c r="J54" s="44">
        <f>H54</f>
        <v>147200</v>
      </c>
      <c r="K54" s="41">
        <v>0</v>
      </c>
      <c r="L54" s="42">
        <f t="shared" ref="L54" si="10">IF(J54=H54,1,2-(J54-I54+K54)/(H54-I54))</f>
        <v>1</v>
      </c>
      <c r="M54" s="60">
        <f t="shared" ref="M54" si="11">SUM(G54/L54)</f>
        <v>1</v>
      </c>
      <c r="N54" s="44">
        <f t="shared" ref="N54" si="12">SUM(G54*100)</f>
        <v>100</v>
      </c>
      <c r="O54" s="45"/>
    </row>
    <row r="55" spans="1:15" s="46" customFormat="1" ht="52.5" customHeight="1" x14ac:dyDescent="0.25">
      <c r="A55" s="24" t="s">
        <v>86</v>
      </c>
      <c r="B55" s="39" t="s">
        <v>57</v>
      </c>
      <c r="C55" s="52" t="s">
        <v>82</v>
      </c>
      <c r="D55" s="41" t="s">
        <v>63</v>
      </c>
      <c r="E55" s="41">
        <v>8</v>
      </c>
      <c r="F55" s="41">
        <v>8</v>
      </c>
      <c r="G55" s="60">
        <f t="shared" si="5"/>
        <v>1</v>
      </c>
      <c r="H55" s="41">
        <v>101568.29</v>
      </c>
      <c r="I55" s="41">
        <v>0</v>
      </c>
      <c r="J55" s="42">
        <f>H55</f>
        <v>101568.29</v>
      </c>
      <c r="K55" s="41">
        <v>0</v>
      </c>
      <c r="L55" s="42">
        <f>IF(J55=H55,1,2-(J55-I55+K55)/(H55-I55))</f>
        <v>1</v>
      </c>
      <c r="M55" s="60">
        <f>SUM(G55/L55)</f>
        <v>1</v>
      </c>
      <c r="N55" s="44">
        <f t="shared" si="8"/>
        <v>100</v>
      </c>
      <c r="O55" s="45"/>
    </row>
    <row r="56" spans="1:15" ht="15" customHeight="1" x14ac:dyDescent="0.25">
      <c r="A56" s="71" t="s">
        <v>24</v>
      </c>
      <c r="B56" s="72"/>
      <c r="C56" s="73"/>
      <c r="D56" s="25">
        <f>AVERAGE(N52:N55)</f>
        <v>100</v>
      </c>
      <c r="E56" s="13"/>
      <c r="F56" s="13"/>
      <c r="G56" s="25"/>
      <c r="H56" s="13"/>
      <c r="I56" s="13"/>
      <c r="J56" s="13"/>
      <c r="K56" s="13"/>
      <c r="L56" s="8"/>
      <c r="M56" s="25"/>
      <c r="N56" s="25"/>
      <c r="O56" s="7"/>
    </row>
    <row r="57" spans="1:15" ht="15.75" customHeight="1" x14ac:dyDescent="0.25">
      <c r="A57" s="68" t="s">
        <v>70</v>
      </c>
      <c r="B57" s="69"/>
      <c r="C57" s="70"/>
      <c r="D57" s="25">
        <f>AVERAGE(D50,D56,D55)</f>
        <v>100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7"/>
    </row>
    <row r="58" spans="1:15" ht="18.75" customHeight="1" x14ac:dyDescent="0.25">
      <c r="A58" s="33" t="s">
        <v>58</v>
      </c>
      <c r="B58" s="33"/>
      <c r="C58" s="33"/>
      <c r="D58" s="33"/>
      <c r="E58" s="58">
        <f>AVERAGE(D57,D38)</f>
        <v>100</v>
      </c>
      <c r="F58" s="13"/>
      <c r="G58" s="13"/>
      <c r="H58" s="13"/>
      <c r="I58" s="13"/>
      <c r="J58" s="13"/>
      <c r="K58" s="13"/>
      <c r="L58" s="13"/>
      <c r="M58" s="13"/>
      <c r="N58" s="13"/>
      <c r="O58" s="7"/>
    </row>
    <row r="59" spans="1:15" x14ac:dyDescent="0.25">
      <c r="A59" s="29"/>
      <c r="B59" s="30"/>
      <c r="C59" s="31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7"/>
    </row>
    <row r="60" spans="1:15" x14ac:dyDescent="0.25">
      <c r="A60" s="3"/>
      <c r="B60" s="32"/>
      <c r="C60" s="32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7"/>
    </row>
    <row r="61" spans="1:15" x14ac:dyDescent="0.25">
      <c r="A61" s="30"/>
      <c r="B61" s="32"/>
      <c r="C61" s="32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7"/>
    </row>
    <row r="62" spans="1:15" x14ac:dyDescent="0.25">
      <c r="A62" s="30"/>
      <c r="B62" s="32"/>
      <c r="C62" s="32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7"/>
    </row>
    <row r="63" spans="1:15" x14ac:dyDescent="0.25">
      <c r="A63" s="30"/>
      <c r="B63" s="32"/>
      <c r="C63" s="32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7"/>
    </row>
    <row r="64" spans="1:15" x14ac:dyDescent="0.25">
      <c r="A64" s="30"/>
      <c r="B64" s="32"/>
      <c r="C64" s="32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7"/>
    </row>
    <row r="65" spans="1:15" x14ac:dyDescent="0.25">
      <c r="A65" s="30"/>
      <c r="B65" s="32"/>
      <c r="C65" s="32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7"/>
    </row>
    <row r="66" spans="1:15" x14ac:dyDescent="0.25">
      <c r="A66" s="30"/>
      <c r="B66" s="32"/>
      <c r="C66" s="32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7"/>
    </row>
    <row r="67" spans="1:15" x14ac:dyDescent="0.25">
      <c r="A67" s="30"/>
      <c r="B67" s="32"/>
      <c r="C67" s="32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7"/>
    </row>
    <row r="68" spans="1:15" x14ac:dyDescent="0.25">
      <c r="A68" s="30"/>
      <c r="B68" s="32"/>
      <c r="C68" s="32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7"/>
    </row>
    <row r="69" spans="1:15" x14ac:dyDescent="0.25">
      <c r="A69" s="30"/>
      <c r="B69" s="32"/>
      <c r="C69" s="32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7"/>
    </row>
    <row r="70" spans="1:15" x14ac:dyDescent="0.25">
      <c r="A70" s="30"/>
      <c r="B70" s="32"/>
      <c r="C70" s="32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7"/>
    </row>
    <row r="71" spans="1:15" x14ac:dyDescent="0.25">
      <c r="A71" s="30"/>
      <c r="B71" s="32"/>
      <c r="C71" s="32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7"/>
    </row>
    <row r="72" spans="1:15" x14ac:dyDescent="0.25">
      <c r="A72" s="30"/>
      <c r="B72" s="32"/>
      <c r="C72" s="32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7"/>
    </row>
    <row r="73" spans="1:15" x14ac:dyDescent="0.25">
      <c r="A73" s="30"/>
      <c r="B73" s="32"/>
      <c r="C73" s="32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7"/>
    </row>
    <row r="74" spans="1:15" x14ac:dyDescent="0.25">
      <c r="A74" s="30"/>
      <c r="B74" s="32"/>
      <c r="C74" s="32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7"/>
    </row>
    <row r="75" spans="1:15" x14ac:dyDescent="0.25">
      <c r="A75" s="30"/>
      <c r="B75" s="32"/>
      <c r="C75" s="32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7"/>
    </row>
    <row r="76" spans="1:15" x14ac:dyDescent="0.25">
      <c r="A76" s="30"/>
      <c r="B76" s="32"/>
      <c r="C76" s="32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7"/>
    </row>
    <row r="77" spans="1:15" x14ac:dyDescent="0.25">
      <c r="A77" s="30"/>
      <c r="B77" s="32"/>
      <c r="C77" s="3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7"/>
    </row>
    <row r="78" spans="1:15" x14ac:dyDescent="0.25">
      <c r="A78" s="30"/>
      <c r="B78" s="32"/>
      <c r="C78" s="32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7"/>
    </row>
    <row r="79" spans="1:15" x14ac:dyDescent="0.25">
      <c r="A79" s="30"/>
      <c r="B79" s="32"/>
      <c r="C79" s="3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7"/>
    </row>
    <row r="80" spans="1:15" x14ac:dyDescent="0.25">
      <c r="A80" s="30"/>
      <c r="B80" s="32"/>
      <c r="C80" s="32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7"/>
    </row>
    <row r="81" spans="1:15" x14ac:dyDescent="0.25">
      <c r="A81" s="30"/>
      <c r="B81" s="32"/>
      <c r="C81" s="32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7"/>
    </row>
    <row r="82" spans="1:15" x14ac:dyDescent="0.25">
      <c r="A82" s="30"/>
      <c r="B82" s="32"/>
      <c r="C82" s="32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7"/>
    </row>
    <row r="83" spans="1:15" x14ac:dyDescent="0.25">
      <c r="A83" s="30"/>
      <c r="B83" s="32"/>
      <c r="C83" s="32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7"/>
    </row>
    <row r="84" spans="1:15" x14ac:dyDescent="0.25">
      <c r="A84" s="30"/>
      <c r="B84" s="32"/>
      <c r="C84" s="32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7"/>
    </row>
    <row r="85" spans="1:15" x14ac:dyDescent="0.25">
      <c r="A85" s="30"/>
      <c r="B85" s="32"/>
      <c r="C85" s="32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7"/>
    </row>
    <row r="86" spans="1:15" x14ac:dyDescent="0.25">
      <c r="A86" s="30"/>
      <c r="B86" s="32"/>
      <c r="C86" s="32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7"/>
    </row>
    <row r="87" spans="1:15" x14ac:dyDescent="0.25">
      <c r="A87" s="30"/>
      <c r="B87" s="32"/>
      <c r="C87" s="32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7"/>
    </row>
    <row r="88" spans="1:15" x14ac:dyDescent="0.25">
      <c r="A88" s="30"/>
      <c r="B88" s="32"/>
      <c r="C88" s="32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7"/>
    </row>
    <row r="89" spans="1:15" x14ac:dyDescent="0.25">
      <c r="A89" s="30"/>
      <c r="B89" s="32"/>
      <c r="C89" s="32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7"/>
    </row>
    <row r="90" spans="1:15" x14ac:dyDescent="0.25">
      <c r="A90" s="30"/>
      <c r="B90" s="32"/>
      <c r="C90" s="32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7"/>
    </row>
    <row r="91" spans="1:15" x14ac:dyDescent="0.25">
      <c r="A91" s="30"/>
      <c r="B91" s="32"/>
      <c r="C91" s="32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7"/>
    </row>
    <row r="92" spans="1:15" x14ac:dyDescent="0.25">
      <c r="A92" s="30"/>
      <c r="B92" s="32"/>
      <c r="C92" s="32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7"/>
    </row>
    <row r="93" spans="1:15" x14ac:dyDescent="0.25">
      <c r="A93" s="30"/>
      <c r="B93" s="32"/>
      <c r="C93" s="32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7"/>
    </row>
    <row r="94" spans="1:15" x14ac:dyDescent="0.25">
      <c r="A94" s="30"/>
      <c r="B94" s="32"/>
      <c r="C94" s="32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7"/>
    </row>
    <row r="95" spans="1:15" x14ac:dyDescent="0.25">
      <c r="A95" s="30"/>
      <c r="B95" s="32"/>
      <c r="C95" s="32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7"/>
    </row>
    <row r="96" spans="1:15" x14ac:dyDescent="0.25">
      <c r="A96" s="30"/>
      <c r="B96" s="32"/>
      <c r="C96" s="32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7"/>
    </row>
    <row r="97" spans="1:15" x14ac:dyDescent="0.25">
      <c r="A97" s="30"/>
      <c r="B97" s="32"/>
      <c r="C97" s="32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7"/>
    </row>
    <row r="98" spans="1:15" x14ac:dyDescent="0.25">
      <c r="A98" s="30"/>
      <c r="B98" s="32"/>
      <c r="C98" s="32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7"/>
    </row>
    <row r="99" spans="1:15" x14ac:dyDescent="0.25">
      <c r="A99" s="30"/>
      <c r="B99" s="32"/>
      <c r="C99" s="32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7"/>
    </row>
    <row r="100" spans="1:15" x14ac:dyDescent="0.25">
      <c r="A100" s="30"/>
      <c r="B100" s="32"/>
      <c r="C100" s="32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7"/>
    </row>
    <row r="101" spans="1:15" x14ac:dyDescent="0.25">
      <c r="A101" s="30"/>
      <c r="B101" s="32"/>
      <c r="C101" s="32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7"/>
    </row>
    <row r="102" spans="1:15" x14ac:dyDescent="0.25">
      <c r="A102" s="30"/>
      <c r="B102" s="32"/>
      <c r="C102" s="32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7"/>
    </row>
    <row r="103" spans="1:15" x14ac:dyDescent="0.25">
      <c r="A103" s="30"/>
      <c r="B103" s="32"/>
      <c r="C103" s="32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7"/>
    </row>
    <row r="104" spans="1:15" x14ac:dyDescent="0.25">
      <c r="A104" s="30"/>
      <c r="B104" s="32"/>
      <c r="C104" s="32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7"/>
    </row>
    <row r="105" spans="1:15" x14ac:dyDescent="0.25">
      <c r="A105" s="30"/>
      <c r="B105" s="32"/>
      <c r="C105" s="32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7"/>
    </row>
    <row r="106" spans="1:15" x14ac:dyDescent="0.25">
      <c r="A106" s="30"/>
      <c r="B106" s="32"/>
      <c r="C106" s="32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7"/>
    </row>
    <row r="107" spans="1:15" x14ac:dyDescent="0.25">
      <c r="A107" s="30"/>
      <c r="B107" s="32"/>
      <c r="C107" s="32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7"/>
    </row>
    <row r="108" spans="1:15" x14ac:dyDescent="0.25">
      <c r="A108" s="30"/>
      <c r="B108" s="32"/>
      <c r="C108" s="32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7"/>
    </row>
    <row r="109" spans="1:15" x14ac:dyDescent="0.25">
      <c r="A109" s="30"/>
      <c r="B109" s="32"/>
      <c r="C109" s="32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7"/>
    </row>
    <row r="110" spans="1:15" x14ac:dyDescent="0.25">
      <c r="A110" s="30"/>
      <c r="B110" s="32"/>
      <c r="C110" s="32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7"/>
    </row>
    <row r="111" spans="1:15" x14ac:dyDescent="0.25">
      <c r="A111" s="30"/>
      <c r="B111" s="32"/>
      <c r="C111" s="32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7"/>
    </row>
    <row r="112" spans="1:15" x14ac:dyDescent="0.25">
      <c r="A112" s="30"/>
      <c r="B112" s="32"/>
      <c r="C112" s="32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7"/>
    </row>
    <row r="113" spans="1:15" x14ac:dyDescent="0.25">
      <c r="A113" s="30"/>
      <c r="B113" s="32"/>
      <c r="C113" s="32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7"/>
    </row>
    <row r="114" spans="1:15" x14ac:dyDescent="0.25">
      <c r="A114" s="30"/>
      <c r="B114" s="32"/>
      <c r="C114" s="32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7"/>
    </row>
    <row r="115" spans="1:15" x14ac:dyDescent="0.25">
      <c r="A115" s="30"/>
      <c r="B115" s="32"/>
      <c r="C115" s="32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7"/>
    </row>
    <row r="116" spans="1:15" x14ac:dyDescent="0.25">
      <c r="A116" s="30"/>
      <c r="B116" s="32"/>
      <c r="C116" s="32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7"/>
    </row>
    <row r="117" spans="1:15" x14ac:dyDescent="0.25">
      <c r="A117" s="30"/>
      <c r="B117" s="32"/>
      <c r="C117" s="32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7"/>
    </row>
    <row r="118" spans="1:15" x14ac:dyDescent="0.25">
      <c r="A118" s="30"/>
      <c r="B118" s="32"/>
      <c r="C118" s="32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7"/>
    </row>
    <row r="119" spans="1:15" x14ac:dyDescent="0.25">
      <c r="B119" s="4"/>
      <c r="C119" s="4"/>
    </row>
    <row r="120" spans="1:15" x14ac:dyDescent="0.25">
      <c r="B120" s="4"/>
      <c r="C120" s="4"/>
    </row>
    <row r="121" spans="1:15" x14ac:dyDescent="0.25">
      <c r="B121" s="4"/>
      <c r="C121" s="4"/>
    </row>
  </sheetData>
  <sheetProtection formatCells="0" selectLockedCells="1"/>
  <protectedRanges>
    <protectedRange sqref="G19:G20 D21 L19:N20 D24 L26:N27 G26:G27 D28 L30:N30 G23 D31 L33:N33 G30 L36:N36 L23:N23 G33 D34 D37:D38 D57 E58 G36" name="Диапазон1"/>
    <protectedRange sqref="D50 G44:G49 L44:N49 L52:N56 G52:G56" name="Диапазон1_2"/>
  </protectedRanges>
  <mergeCells count="43">
    <mergeCell ref="L11:L14"/>
    <mergeCell ref="K13:K14"/>
    <mergeCell ref="A11:A14"/>
    <mergeCell ref="B11:B14"/>
    <mergeCell ref="C11:F11"/>
    <mergeCell ref="G11:G14"/>
    <mergeCell ref="H11:K12"/>
    <mergeCell ref="A17:N17"/>
    <mergeCell ref="I13:I14"/>
    <mergeCell ref="N11:N14"/>
    <mergeCell ref="M3:N5"/>
    <mergeCell ref="C7:M7"/>
    <mergeCell ref="C6:M6"/>
    <mergeCell ref="B8:M8"/>
    <mergeCell ref="A16:N16"/>
    <mergeCell ref="M11:M14"/>
    <mergeCell ref="C12:C14"/>
    <mergeCell ref="D12:D14"/>
    <mergeCell ref="E12:F12"/>
    <mergeCell ref="E13:E14"/>
    <mergeCell ref="F13:F14"/>
    <mergeCell ref="H13:H14"/>
    <mergeCell ref="J13:J14"/>
    <mergeCell ref="A18:N18"/>
    <mergeCell ref="B21:C21"/>
    <mergeCell ref="A22:N22"/>
    <mergeCell ref="B24:C24"/>
    <mergeCell ref="A25:N25"/>
    <mergeCell ref="A41:N41"/>
    <mergeCell ref="B28:C28"/>
    <mergeCell ref="A29:N29"/>
    <mergeCell ref="B31:C31"/>
    <mergeCell ref="A32:N32"/>
    <mergeCell ref="B34:C34"/>
    <mergeCell ref="A35:N35"/>
    <mergeCell ref="B37:C37"/>
    <mergeCell ref="B38:C38"/>
    <mergeCell ref="A42:N42"/>
    <mergeCell ref="A43:N43"/>
    <mergeCell ref="B50:C50"/>
    <mergeCell ref="A51:N51"/>
    <mergeCell ref="A57:C57"/>
    <mergeCell ref="A56:C56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2025-04-29T04:00:40Z</dcterms:modified>
</cp:coreProperties>
</file>