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08\Постановления\!!!-Изменения Культура\"/>
    </mc:Choice>
  </mc:AlternateContent>
  <bookViews>
    <workbookView xWindow="90" yWindow="4725" windowWidth="15480" windowHeight="4680"/>
  </bookViews>
  <sheets>
    <sheet name="прил 1 к прогр" sheetId="2" r:id="rId1"/>
  </sheets>
  <definedNames>
    <definedName name="_xlnm._FilterDatabase" localSheetId="0" hidden="1">'прил 1 к прогр'!$A$10:$X$295</definedName>
    <definedName name="_xlnm.Print_Area" localSheetId="0">'прил 1 к прогр'!$A$1:$U$290</definedName>
  </definedNames>
  <calcPr calcId="162913"/>
</workbook>
</file>

<file path=xl/calcChain.xml><?xml version="1.0" encoding="utf-8"?>
<calcChain xmlns="http://schemas.openxmlformats.org/spreadsheetml/2006/main">
  <c r="I64" i="2" l="1"/>
  <c r="J64" i="2"/>
  <c r="K64" i="2"/>
  <c r="L64" i="2"/>
  <c r="M64" i="2"/>
  <c r="H64" i="2"/>
  <c r="G66" i="2"/>
  <c r="G67" i="2"/>
  <c r="G68" i="2"/>
  <c r="G65" i="2"/>
  <c r="G64" i="2" l="1"/>
  <c r="H262" i="2"/>
  <c r="I262" i="2"/>
  <c r="J262" i="2"/>
  <c r="K262" i="2"/>
  <c r="L262" i="2"/>
  <c r="M262" i="2"/>
  <c r="H263" i="2"/>
  <c r="I263" i="2"/>
  <c r="J263" i="2"/>
  <c r="K263" i="2"/>
  <c r="L263" i="2"/>
  <c r="M263" i="2"/>
  <c r="H264" i="2"/>
  <c r="I264" i="2"/>
  <c r="J264" i="2"/>
  <c r="K264" i="2"/>
  <c r="L264" i="2"/>
  <c r="M264" i="2"/>
  <c r="H265" i="2"/>
  <c r="I265" i="2"/>
  <c r="J265" i="2"/>
  <c r="K265" i="2"/>
  <c r="L265" i="2"/>
  <c r="M265" i="2"/>
  <c r="G273" i="2"/>
  <c r="G272" i="2"/>
  <c r="M271" i="2"/>
  <c r="L271" i="2"/>
  <c r="K271" i="2"/>
  <c r="J271" i="2"/>
  <c r="I271" i="2"/>
  <c r="H271" i="2"/>
  <c r="G271" i="2" l="1"/>
  <c r="I101" i="2"/>
  <c r="J101" i="2"/>
  <c r="K101" i="2"/>
  <c r="L101" i="2"/>
  <c r="M101" i="2"/>
  <c r="I102" i="2"/>
  <c r="J102" i="2"/>
  <c r="K102" i="2"/>
  <c r="L102" i="2"/>
  <c r="M102" i="2"/>
  <c r="I103" i="2"/>
  <c r="J103" i="2"/>
  <c r="K103" i="2"/>
  <c r="L103" i="2"/>
  <c r="M103" i="2"/>
  <c r="H102" i="2"/>
  <c r="H103" i="2"/>
  <c r="H104" i="2"/>
  <c r="H105" i="2"/>
  <c r="H101" i="2"/>
  <c r="G160" i="2"/>
  <c r="G159" i="2"/>
  <c r="G158" i="2"/>
  <c r="G157" i="2"/>
  <c r="M156" i="2"/>
  <c r="L156" i="2"/>
  <c r="K156" i="2"/>
  <c r="J156" i="2"/>
  <c r="I156" i="2"/>
  <c r="H156" i="2"/>
  <c r="G156" i="2" l="1"/>
  <c r="H100" i="2"/>
  <c r="H188" i="2" l="1"/>
  <c r="I188" i="2"/>
  <c r="J188" i="2"/>
  <c r="K188" i="2"/>
  <c r="L188" i="2"/>
  <c r="M188" i="2"/>
  <c r="H189" i="2"/>
  <c r="I189" i="2"/>
  <c r="J189" i="2"/>
  <c r="K189" i="2"/>
  <c r="L189" i="2"/>
  <c r="M189" i="2"/>
  <c r="H190" i="2"/>
  <c r="I190" i="2"/>
  <c r="J190" i="2"/>
  <c r="K190" i="2"/>
  <c r="L190" i="2"/>
  <c r="M190" i="2"/>
  <c r="I187" i="2"/>
  <c r="J187" i="2"/>
  <c r="K187" i="2"/>
  <c r="L187" i="2"/>
  <c r="M187" i="2"/>
  <c r="H187" i="2" l="1"/>
  <c r="G187" i="2" s="1"/>
  <c r="G216" i="2"/>
  <c r="G215" i="2"/>
  <c r="G214" i="2"/>
  <c r="G213" i="2"/>
  <c r="G212" i="2" s="1"/>
  <c r="M212" i="2"/>
  <c r="L212" i="2"/>
  <c r="K212" i="2"/>
  <c r="J212" i="2"/>
  <c r="I212" i="2"/>
  <c r="H212" i="2"/>
  <c r="M238" i="2" l="1"/>
  <c r="L238" i="2" s="1"/>
  <c r="K238" i="2" s="1"/>
  <c r="J238" i="2" s="1"/>
  <c r="I238" i="2" s="1"/>
  <c r="H238" i="2" s="1"/>
  <c r="M73" i="2"/>
  <c r="K73" i="2" s="1"/>
  <c r="L73" i="2"/>
  <c r="M72" i="2"/>
  <c r="K72" i="2" s="1"/>
  <c r="L72" i="2"/>
  <c r="M71" i="2"/>
  <c r="K71" i="2" s="1"/>
  <c r="L71" i="2"/>
  <c r="M70" i="2"/>
  <c r="L70" i="2"/>
  <c r="J72" i="2" l="1"/>
  <c r="H72" i="2" s="1"/>
  <c r="J73" i="2"/>
  <c r="I72" i="2"/>
  <c r="I73" i="2"/>
  <c r="J71" i="2"/>
  <c r="H71" i="2" s="1"/>
  <c r="H73" i="2"/>
  <c r="I71" i="2"/>
  <c r="G267" i="2"/>
  <c r="G218" i="2"/>
  <c r="H217" i="2"/>
  <c r="G168" i="2"/>
  <c r="G169" i="2"/>
  <c r="G170" i="2"/>
  <c r="G167" i="2"/>
  <c r="G107" i="2" l="1"/>
  <c r="G108" i="2"/>
  <c r="G109" i="2"/>
  <c r="G106" i="2"/>
  <c r="G61" i="2"/>
  <c r="G62" i="2"/>
  <c r="G63" i="2"/>
  <c r="G60" i="2"/>
  <c r="G137" i="2" l="1"/>
  <c r="G131" i="2"/>
  <c r="G122" i="2"/>
  <c r="G123" i="2"/>
  <c r="G124" i="2"/>
  <c r="G121" i="2"/>
  <c r="G117" i="2"/>
  <c r="G118" i="2"/>
  <c r="G119" i="2"/>
  <c r="G116" i="2"/>
  <c r="G112" i="2"/>
  <c r="G113" i="2"/>
  <c r="G114" i="2"/>
  <c r="G111" i="2"/>
  <c r="G70" i="2"/>
  <c r="G71" i="2"/>
  <c r="G72" i="2"/>
  <c r="G73" i="2"/>
  <c r="G120" i="2" l="1"/>
  <c r="G115" i="2"/>
  <c r="G110" i="2"/>
  <c r="I104" i="2"/>
  <c r="J104" i="2"/>
  <c r="K104" i="2"/>
  <c r="L104" i="2"/>
  <c r="M104" i="2"/>
  <c r="G155" i="2"/>
  <c r="G154" i="2"/>
  <c r="G153" i="2"/>
  <c r="G152" i="2"/>
  <c r="M151" i="2"/>
  <c r="L151" i="2"/>
  <c r="K151" i="2"/>
  <c r="J151" i="2"/>
  <c r="I151" i="2"/>
  <c r="H151" i="2"/>
  <c r="G151" i="2" l="1"/>
  <c r="H236" i="2" l="1"/>
  <c r="I236" i="2"/>
  <c r="J236" i="2"/>
  <c r="K236" i="2"/>
  <c r="L236" i="2"/>
  <c r="M236" i="2"/>
  <c r="H237" i="2"/>
  <c r="H186" i="2" s="1"/>
  <c r="I237" i="2"/>
  <c r="J237" i="2"/>
  <c r="K237" i="2"/>
  <c r="L237" i="2"/>
  <c r="M237" i="2"/>
  <c r="I235" i="2"/>
  <c r="J235" i="2"/>
  <c r="K235" i="2"/>
  <c r="L235" i="2"/>
  <c r="M235" i="2"/>
  <c r="H235" i="2"/>
  <c r="G259" i="2"/>
  <c r="G258" i="2"/>
  <c r="G257" i="2"/>
  <c r="G256" i="2"/>
  <c r="M255" i="2"/>
  <c r="L255" i="2"/>
  <c r="K255" i="2"/>
  <c r="J255" i="2"/>
  <c r="I255" i="2"/>
  <c r="H255" i="2"/>
  <c r="G254" i="2"/>
  <c r="G253" i="2"/>
  <c r="G252" i="2"/>
  <c r="G251" i="2"/>
  <c r="M250" i="2"/>
  <c r="L250" i="2"/>
  <c r="K250" i="2"/>
  <c r="J250" i="2"/>
  <c r="I250" i="2"/>
  <c r="H250" i="2"/>
  <c r="G249" i="2"/>
  <c r="G248" i="2"/>
  <c r="G247" i="2"/>
  <c r="G246" i="2"/>
  <c r="G245" i="2"/>
  <c r="M244" i="2"/>
  <c r="L244" i="2"/>
  <c r="K244" i="2"/>
  <c r="J244" i="2"/>
  <c r="I244" i="2"/>
  <c r="H244" i="2"/>
  <c r="G243" i="2"/>
  <c r="G242" i="2"/>
  <c r="G241" i="2"/>
  <c r="G240" i="2"/>
  <c r="M239" i="2"/>
  <c r="L239" i="2"/>
  <c r="K239" i="2"/>
  <c r="J239" i="2"/>
  <c r="I239" i="2"/>
  <c r="H239" i="2"/>
  <c r="G238" i="2"/>
  <c r="G237" i="2" l="1"/>
  <c r="I234" i="2"/>
  <c r="J234" i="2"/>
  <c r="G239" i="2"/>
  <c r="G244" i="2"/>
  <c r="K234" i="2"/>
  <c r="G236" i="2"/>
  <c r="G250" i="2"/>
  <c r="G255" i="2"/>
  <c r="G235" i="2"/>
  <c r="H234" i="2"/>
  <c r="M234" i="2"/>
  <c r="L234" i="2"/>
  <c r="G234" i="2" l="1"/>
  <c r="G211" i="2"/>
  <c r="G210" i="2"/>
  <c r="G209" i="2"/>
  <c r="G208" i="2"/>
  <c r="M207" i="2"/>
  <c r="L207" i="2"/>
  <c r="K207" i="2"/>
  <c r="J207" i="2"/>
  <c r="I207" i="2"/>
  <c r="H207" i="2"/>
  <c r="G207" i="2" l="1"/>
  <c r="J162" i="2"/>
  <c r="H76" i="2" l="1"/>
  <c r="I76" i="2"/>
  <c r="J76" i="2"/>
  <c r="K76" i="2"/>
  <c r="L76" i="2"/>
  <c r="M76" i="2"/>
  <c r="H77" i="2"/>
  <c r="I77" i="2"/>
  <c r="J77" i="2"/>
  <c r="K77" i="2"/>
  <c r="L77" i="2"/>
  <c r="M77" i="2"/>
  <c r="H78" i="2"/>
  <c r="I78" i="2"/>
  <c r="J78" i="2"/>
  <c r="K78" i="2"/>
  <c r="L78" i="2"/>
  <c r="M78" i="2"/>
  <c r="H79" i="2"/>
  <c r="I79" i="2"/>
  <c r="J79" i="2"/>
  <c r="K79" i="2"/>
  <c r="L79" i="2"/>
  <c r="M79" i="2"/>
  <c r="H55" i="2" l="1"/>
  <c r="I55" i="2"/>
  <c r="J55" i="2"/>
  <c r="K55" i="2"/>
  <c r="L55" i="2"/>
  <c r="M55" i="2"/>
  <c r="H56" i="2"/>
  <c r="I56" i="2"/>
  <c r="J56" i="2"/>
  <c r="K56" i="2"/>
  <c r="L56" i="2"/>
  <c r="M56" i="2"/>
  <c r="H57" i="2"/>
  <c r="I57" i="2"/>
  <c r="J57" i="2"/>
  <c r="K57" i="2"/>
  <c r="L57" i="2"/>
  <c r="M57" i="2"/>
  <c r="H58" i="2"/>
  <c r="I58" i="2"/>
  <c r="J58" i="2"/>
  <c r="K58" i="2"/>
  <c r="L58" i="2"/>
  <c r="M58" i="2"/>
  <c r="G87" i="2" l="1"/>
  <c r="G81" i="2"/>
  <c r="G277" i="2"/>
  <c r="G22" i="2"/>
  <c r="G50" i="2"/>
  <c r="G51" i="2"/>
  <c r="G49" i="2"/>
  <c r="H69" i="2"/>
  <c r="H162" i="2"/>
  <c r="I162" i="2"/>
  <c r="K162" i="2"/>
  <c r="L162" i="2"/>
  <c r="M162" i="2"/>
  <c r="H17" i="2"/>
  <c r="I17" i="2"/>
  <c r="J17" i="2"/>
  <c r="K17" i="2"/>
  <c r="L17" i="2"/>
  <c r="M17" i="2"/>
  <c r="H282" i="2" l="1"/>
  <c r="G145" i="2"/>
  <c r="G144" i="2"/>
  <c r="G143" i="2"/>
  <c r="G142" i="2"/>
  <c r="M141" i="2"/>
  <c r="L141" i="2"/>
  <c r="K141" i="2"/>
  <c r="J141" i="2"/>
  <c r="I141" i="2"/>
  <c r="H141" i="2"/>
  <c r="G141" i="2" l="1"/>
  <c r="H44" i="2"/>
  <c r="I44" i="2"/>
  <c r="J44" i="2"/>
  <c r="K44" i="2"/>
  <c r="L44" i="2"/>
  <c r="M44" i="2"/>
  <c r="H45" i="2"/>
  <c r="I45" i="2"/>
  <c r="J45" i="2"/>
  <c r="K45" i="2"/>
  <c r="L45" i="2"/>
  <c r="M45" i="2"/>
  <c r="H46" i="2"/>
  <c r="I46" i="2"/>
  <c r="J46" i="2"/>
  <c r="K46" i="2"/>
  <c r="L46" i="2"/>
  <c r="M46" i="2"/>
  <c r="H47" i="2"/>
  <c r="I47" i="2"/>
  <c r="J47" i="2"/>
  <c r="K47" i="2"/>
  <c r="L47" i="2"/>
  <c r="M47" i="2"/>
  <c r="G183" i="2"/>
  <c r="G184" i="2"/>
  <c r="G185" i="2"/>
  <c r="G182" i="2"/>
  <c r="G178" i="2"/>
  <c r="G179" i="2"/>
  <c r="G180" i="2"/>
  <c r="G177" i="2"/>
  <c r="G173" i="2"/>
  <c r="G174" i="2"/>
  <c r="G175" i="2"/>
  <c r="G172" i="2"/>
  <c r="G150" i="2"/>
  <c r="G148" i="2"/>
  <c r="G149" i="2"/>
  <c r="G147" i="2"/>
  <c r="G44" i="2" l="1"/>
  <c r="G138" i="2"/>
  <c r="G139" i="2"/>
  <c r="G140" i="2"/>
  <c r="G132" i="2"/>
  <c r="G133" i="2"/>
  <c r="G134" i="2"/>
  <c r="G135" i="2"/>
  <c r="G39" i="2"/>
  <c r="G40" i="2"/>
  <c r="G41" i="2"/>
  <c r="G28" i="2"/>
  <c r="G29" i="2"/>
  <c r="G30" i="2"/>
  <c r="G38" i="2"/>
  <c r="G27" i="2"/>
  <c r="G136" i="2" l="1"/>
  <c r="G130" i="2"/>
  <c r="G26" i="2"/>
  <c r="M276" i="2" l="1"/>
  <c r="M261" i="2" s="1"/>
  <c r="M266" i="2"/>
  <c r="M228" i="2"/>
  <c r="M217" i="2"/>
  <c r="M202" i="2"/>
  <c r="M196" i="2"/>
  <c r="M191" i="2"/>
  <c r="M282" i="2"/>
  <c r="M181" i="2"/>
  <c r="M176" i="2"/>
  <c r="M171" i="2"/>
  <c r="M166" i="2"/>
  <c r="M165" i="2"/>
  <c r="M164" i="2"/>
  <c r="M163" i="2"/>
  <c r="M146" i="2"/>
  <c r="M136" i="2"/>
  <c r="M130" i="2"/>
  <c r="M125" i="2"/>
  <c r="M120" i="2"/>
  <c r="M115" i="2"/>
  <c r="M110" i="2"/>
  <c r="M105" i="2"/>
  <c r="M86" i="2"/>
  <c r="M80" i="2"/>
  <c r="M69" i="2"/>
  <c r="M59" i="2"/>
  <c r="M48" i="2"/>
  <c r="M37" i="2"/>
  <c r="M31" i="2"/>
  <c r="M26" i="2"/>
  <c r="M21" i="2"/>
  <c r="M20" i="2"/>
  <c r="M19" i="2"/>
  <c r="M18" i="2"/>
  <c r="L276" i="2"/>
  <c r="L266" i="2"/>
  <c r="L228" i="2"/>
  <c r="L217" i="2"/>
  <c r="L202" i="2"/>
  <c r="L196" i="2"/>
  <c r="L191" i="2"/>
  <c r="L282" i="2"/>
  <c r="L181" i="2"/>
  <c r="L176" i="2"/>
  <c r="L171" i="2"/>
  <c r="L166" i="2"/>
  <c r="L165" i="2"/>
  <c r="L164" i="2"/>
  <c r="L163" i="2"/>
  <c r="L146" i="2"/>
  <c r="L136" i="2"/>
  <c r="L130" i="2"/>
  <c r="L125" i="2"/>
  <c r="L120" i="2"/>
  <c r="L115" i="2"/>
  <c r="L110" i="2"/>
  <c r="L105" i="2"/>
  <c r="L86" i="2"/>
  <c r="L80" i="2"/>
  <c r="L69" i="2"/>
  <c r="L59" i="2"/>
  <c r="L48" i="2"/>
  <c r="L43" i="2" s="1"/>
  <c r="L37" i="2"/>
  <c r="L31" i="2"/>
  <c r="L26" i="2"/>
  <c r="L21" i="2"/>
  <c r="L20" i="2"/>
  <c r="L19" i="2"/>
  <c r="L18" i="2"/>
  <c r="K276" i="2"/>
  <c r="K261" i="2" s="1"/>
  <c r="K266" i="2"/>
  <c r="K228" i="2"/>
  <c r="K217" i="2"/>
  <c r="K202" i="2"/>
  <c r="K196" i="2"/>
  <c r="K191" i="2"/>
  <c r="K282" i="2"/>
  <c r="K181" i="2"/>
  <c r="K176" i="2"/>
  <c r="K171" i="2"/>
  <c r="K166" i="2"/>
  <c r="K165" i="2"/>
  <c r="K164" i="2"/>
  <c r="K163" i="2"/>
  <c r="K146" i="2"/>
  <c r="K136" i="2"/>
  <c r="K130" i="2"/>
  <c r="K125" i="2"/>
  <c r="K120" i="2"/>
  <c r="K115" i="2"/>
  <c r="K110" i="2"/>
  <c r="K105" i="2"/>
  <c r="K86" i="2"/>
  <c r="K80" i="2"/>
  <c r="K69" i="2"/>
  <c r="K59" i="2"/>
  <c r="K48" i="2"/>
  <c r="K43" i="2" s="1"/>
  <c r="K37" i="2"/>
  <c r="K31" i="2"/>
  <c r="K26" i="2"/>
  <c r="K21" i="2"/>
  <c r="K20" i="2"/>
  <c r="K19" i="2"/>
  <c r="K18" i="2"/>
  <c r="J276" i="2"/>
  <c r="J266" i="2"/>
  <c r="J228" i="2"/>
  <c r="J217" i="2"/>
  <c r="J202" i="2"/>
  <c r="J196" i="2"/>
  <c r="J191" i="2"/>
  <c r="J282" i="2"/>
  <c r="J181" i="2"/>
  <c r="J176" i="2"/>
  <c r="J171" i="2"/>
  <c r="J166" i="2"/>
  <c r="J165" i="2"/>
  <c r="J164" i="2"/>
  <c r="J163" i="2"/>
  <c r="J146" i="2"/>
  <c r="J136" i="2"/>
  <c r="J130" i="2"/>
  <c r="J125" i="2"/>
  <c r="J120" i="2"/>
  <c r="J115" i="2"/>
  <c r="J110" i="2"/>
  <c r="J105" i="2"/>
  <c r="J86" i="2"/>
  <c r="J80" i="2"/>
  <c r="J69" i="2"/>
  <c r="J59" i="2"/>
  <c r="J48" i="2"/>
  <c r="J43" i="2" s="1"/>
  <c r="J37" i="2"/>
  <c r="J31" i="2"/>
  <c r="J26" i="2"/>
  <c r="J21" i="2"/>
  <c r="J20" i="2"/>
  <c r="J19" i="2"/>
  <c r="J18" i="2"/>
  <c r="J261" i="2" l="1"/>
  <c r="L261" i="2"/>
  <c r="K75" i="2"/>
  <c r="J161" i="2"/>
  <c r="J75" i="2"/>
  <c r="L75" i="2"/>
  <c r="M75" i="2"/>
  <c r="K161" i="2"/>
  <c r="J54" i="2"/>
  <c r="K54" i="2"/>
  <c r="M54" i="2"/>
  <c r="L54" i="2"/>
  <c r="L16" i="2"/>
  <c r="M161" i="2"/>
  <c r="K16" i="2"/>
  <c r="M43" i="2"/>
  <c r="L161" i="2"/>
  <c r="J16" i="2"/>
  <c r="M16" i="2"/>
  <c r="M186" i="2"/>
  <c r="J186" i="2"/>
  <c r="L186" i="2"/>
  <c r="M100" i="2"/>
  <c r="M94" i="2"/>
  <c r="M289" i="2" s="1"/>
  <c r="K186" i="2"/>
  <c r="M93" i="2"/>
  <c r="M95" i="2"/>
  <c r="M92" i="2"/>
  <c r="K94" i="2"/>
  <c r="K289" i="2" s="1"/>
  <c r="J93" i="2"/>
  <c r="J92" i="2"/>
  <c r="J95" i="2"/>
  <c r="J290" i="2" s="1"/>
  <c r="J94" i="2"/>
  <c r="J289" i="2" s="1"/>
  <c r="K92" i="2"/>
  <c r="K93" i="2"/>
  <c r="L95" i="2"/>
  <c r="J100" i="2"/>
  <c r="K100" i="2"/>
  <c r="L94" i="2"/>
  <c r="L289" i="2" s="1"/>
  <c r="L100" i="2"/>
  <c r="L93" i="2"/>
  <c r="K95" i="2"/>
  <c r="K290" i="2" s="1"/>
  <c r="L92" i="2"/>
  <c r="H21" i="2"/>
  <c r="I120" i="2"/>
  <c r="H120" i="2"/>
  <c r="J91" i="2" l="1"/>
  <c r="M281" i="2"/>
  <c r="L281" i="2"/>
  <c r="M91" i="2"/>
  <c r="K281" i="2"/>
  <c r="J287" i="2"/>
  <c r="J281" i="2"/>
  <c r="M287" i="2"/>
  <c r="K91" i="2"/>
  <c r="L287" i="2"/>
  <c r="L91" i="2"/>
  <c r="K287" i="2"/>
  <c r="J286" i="2" l="1"/>
  <c r="J294" i="2" s="1"/>
  <c r="J305" i="2" s="1"/>
  <c r="J309" i="2" s="1"/>
  <c r="L286" i="2"/>
  <c r="L294" i="2" s="1"/>
  <c r="L305" i="2" s="1"/>
  <c r="L309" i="2" s="1"/>
  <c r="M286" i="2"/>
  <c r="M294" i="2" s="1"/>
  <c r="M305" i="2" s="1"/>
  <c r="M309" i="2" s="1"/>
  <c r="G56" i="2"/>
  <c r="K286" i="2"/>
  <c r="K294" i="2" s="1"/>
  <c r="K305" i="2" s="1"/>
  <c r="K309" i="2" s="1"/>
  <c r="G58" i="2"/>
  <c r="G57" i="2"/>
  <c r="G55" i="2"/>
  <c r="I115" i="2"/>
  <c r="H115" i="2"/>
  <c r="I146" i="2"/>
  <c r="H146" i="2"/>
  <c r="G262" i="2" l="1"/>
  <c r="G263" i="2"/>
  <c r="G146" i="2"/>
  <c r="G278" i="2" l="1"/>
  <c r="I276" i="2"/>
  <c r="H276" i="2"/>
  <c r="I266" i="2"/>
  <c r="H266" i="2"/>
  <c r="G219" i="2"/>
  <c r="G220" i="2"/>
  <c r="G221" i="2"/>
  <c r="I217" i="2"/>
  <c r="G204" i="2"/>
  <c r="G205" i="2"/>
  <c r="G206" i="2"/>
  <c r="G203" i="2"/>
  <c r="I202" i="2"/>
  <c r="H202" i="2"/>
  <c r="G198" i="2"/>
  <c r="G199" i="2"/>
  <c r="G200" i="2"/>
  <c r="G201" i="2"/>
  <c r="G197" i="2"/>
  <c r="I196" i="2"/>
  <c r="H196" i="2"/>
  <c r="H191" i="2"/>
  <c r="I191" i="2"/>
  <c r="G195" i="2"/>
  <c r="G193" i="2"/>
  <c r="G194" i="2"/>
  <c r="G192" i="2"/>
  <c r="G189" i="2"/>
  <c r="G190" i="2"/>
  <c r="H181" i="2"/>
  <c r="H176" i="2"/>
  <c r="I171" i="2"/>
  <c r="H171" i="2"/>
  <c r="I166" i="2"/>
  <c r="H166" i="2"/>
  <c r="G101" i="2"/>
  <c r="I136" i="2"/>
  <c r="H136" i="2"/>
  <c r="H125" i="2"/>
  <c r="I125" i="2"/>
  <c r="G127" i="2"/>
  <c r="G128" i="2"/>
  <c r="G129" i="2"/>
  <c r="G126" i="2"/>
  <c r="I110" i="2"/>
  <c r="H110" i="2"/>
  <c r="I105" i="2"/>
  <c r="H261" i="2" l="1"/>
  <c r="I261" i="2"/>
  <c r="G166" i="2"/>
  <c r="I100" i="2"/>
  <c r="G100" i="2" s="1"/>
  <c r="H161" i="2"/>
  <c r="G171" i="2"/>
  <c r="G103" i="2"/>
  <c r="G102" i="2"/>
  <c r="G276" i="2"/>
  <c r="G266" i="2"/>
  <c r="G217" i="2"/>
  <c r="G202" i="2"/>
  <c r="G196" i="2"/>
  <c r="G191" i="2"/>
  <c r="G181" i="2"/>
  <c r="G176" i="2"/>
  <c r="G125" i="2"/>
  <c r="G105" i="2"/>
  <c r="G88" i="2"/>
  <c r="G89" i="2"/>
  <c r="G90" i="2"/>
  <c r="I86" i="2"/>
  <c r="H86" i="2"/>
  <c r="G82" i="2"/>
  <c r="G84" i="2"/>
  <c r="G85" i="2"/>
  <c r="I80" i="2"/>
  <c r="H80" i="2"/>
  <c r="I69" i="2"/>
  <c r="G69" i="2" s="1"/>
  <c r="H59" i="2"/>
  <c r="I59" i="2"/>
  <c r="I48" i="2"/>
  <c r="I43" i="2" s="1"/>
  <c r="H48" i="2"/>
  <c r="G52" i="2"/>
  <c r="H37" i="2"/>
  <c r="I37" i="2"/>
  <c r="H26" i="2"/>
  <c r="I26" i="2"/>
  <c r="G23" i="2"/>
  <c r="G24" i="2"/>
  <c r="G25" i="2"/>
  <c r="I21" i="2"/>
  <c r="I228" i="2"/>
  <c r="I176" i="2"/>
  <c r="I161" i="2" s="1"/>
  <c r="I165" i="2"/>
  <c r="I164" i="2"/>
  <c r="I163" i="2"/>
  <c r="I283" i="2" s="1"/>
  <c r="I130" i="2"/>
  <c r="I31" i="2"/>
  <c r="I20" i="2"/>
  <c r="I19" i="2"/>
  <c r="I18" i="2"/>
  <c r="H281" i="2" l="1"/>
  <c r="I282" i="2"/>
  <c r="G282" i="2" s="1"/>
  <c r="H75" i="2"/>
  <c r="I75" i="2"/>
  <c r="G86" i="2"/>
  <c r="G80" i="2"/>
  <c r="H54" i="2"/>
  <c r="I54" i="2"/>
  <c r="G21" i="2"/>
  <c r="H43" i="2"/>
  <c r="G43" i="2" s="1"/>
  <c r="G48" i="2"/>
  <c r="I16" i="2"/>
  <c r="G261" i="2"/>
  <c r="G77" i="2"/>
  <c r="G78" i="2"/>
  <c r="G76" i="2"/>
  <c r="I186" i="2"/>
  <c r="I92" i="2"/>
  <c r="G59" i="2"/>
  <c r="G37" i="2"/>
  <c r="I94" i="2"/>
  <c r="I93" i="2"/>
  <c r="I288" i="2" s="1"/>
  <c r="G75" i="2" l="1"/>
  <c r="G54" i="2"/>
  <c r="I289" i="2"/>
  <c r="I287" i="2"/>
  <c r="I91" i="2"/>
  <c r="I95" i="2" s="1"/>
  <c r="I281" i="2" l="1"/>
  <c r="I286" i="2" s="1"/>
  <c r="I290" i="2"/>
  <c r="I294" i="2" l="1"/>
  <c r="I305" i="2" s="1"/>
  <c r="I309" i="2" l="1"/>
  <c r="G188" i="2"/>
  <c r="G186" i="2" s="1"/>
  <c r="H19" i="2" l="1"/>
  <c r="H18" i="2"/>
  <c r="G17" i="2"/>
  <c r="G18" i="2" l="1"/>
  <c r="G19" i="2"/>
  <c r="H228" i="2"/>
  <c r="H165" i="2"/>
  <c r="H164" i="2"/>
  <c r="H163" i="2"/>
  <c r="H283" i="2" s="1"/>
  <c r="H130" i="2"/>
  <c r="H31" i="2"/>
  <c r="H16" i="2" s="1"/>
  <c r="G16" i="2" s="1"/>
  <c r="H20" i="2"/>
  <c r="H93" i="2" l="1"/>
  <c r="H288" i="2" s="1"/>
  <c r="H92" i="2"/>
  <c r="H94" i="2"/>
  <c r="H289" i="2" l="1"/>
  <c r="H287" i="2"/>
  <c r="H91" i="2"/>
  <c r="H286" i="2" s="1"/>
  <c r="G32" i="2"/>
  <c r="G33" i="2"/>
  <c r="G34" i="2"/>
  <c r="G35" i="2"/>
  <c r="G36" i="2"/>
  <c r="H95" i="2" l="1"/>
  <c r="H290" i="2" s="1"/>
  <c r="G31" i="2"/>
  <c r="H294" i="2" l="1"/>
  <c r="H305" i="2" s="1"/>
  <c r="G233" i="2"/>
  <c r="G232" i="2"/>
  <c r="G231" i="2"/>
  <c r="G230" i="2"/>
  <c r="G229" i="2"/>
  <c r="H309" i="2" l="1"/>
  <c r="G228" i="2"/>
  <c r="G47" i="2" l="1"/>
  <c r="G46" i="2"/>
  <c r="G45" i="2"/>
  <c r="G165" i="2" l="1"/>
  <c r="G164" i="2"/>
  <c r="G163" i="2"/>
  <c r="G162" i="2"/>
  <c r="G104" i="2"/>
  <c r="G20" i="2"/>
  <c r="G283" i="2" l="1"/>
  <c r="G281" i="2" s="1"/>
  <c r="G94" i="2"/>
  <c r="G93" i="2"/>
  <c r="G92" i="2"/>
  <c r="G161" i="2"/>
  <c r="G91" i="2" l="1"/>
  <c r="G286" i="2" s="1"/>
  <c r="G79" i="2" l="1"/>
  <c r="G95" i="2" l="1"/>
  <c r="G287" i="2" l="1"/>
  <c r="G288" i="2"/>
  <c r="G289" i="2"/>
  <c r="G290" i="2"/>
</calcChain>
</file>

<file path=xl/comments1.xml><?xml version="1.0" encoding="utf-8"?>
<comments xmlns="http://schemas.openxmlformats.org/spreadsheetml/2006/main">
  <authors>
    <author>Sevaldt</author>
    <author>Татьяна</author>
  </authors>
  <commentList>
    <comment ref="B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P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8073,95
дк 3798,51</t>
        </r>
      </text>
    </comment>
    <comment ref="Q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8159,39+
дк 3838,70</t>
        </r>
      </text>
    </comment>
    <comment ref="R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S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T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U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 8268,77+
дк 3890,16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P6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Татьяна:</t>
        </r>
        <r>
          <rPr>
            <sz val="9"/>
            <color indexed="81"/>
            <rFont val="Tahoma"/>
            <family val="2"/>
            <charset val="204"/>
          </rPr>
          <t xml:space="preserve">
дк-4,45
кс-18,32</t>
        </r>
      </text>
    </comment>
    <comment ref="L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I15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9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4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5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5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9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<sst xmlns="http://schemas.openxmlformats.org/spreadsheetml/2006/main" count="732" uniqueCount="178">
  <si>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</si>
  <si>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</si>
  <si>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</si>
  <si>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</si>
  <si>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</si>
  <si>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</si>
  <si>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</si>
  <si>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</si>
  <si>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</si>
  <si>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</si>
  <si>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</si>
  <si>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</si>
  <si>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</si>
  <si>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</si>
  <si>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</si>
  <si>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</si>
  <si>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</si>
  <si>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</si>
  <si>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</si>
  <si>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</si>
  <si>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</si>
  <si>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</si>
  <si>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</si>
  <si>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</si>
  <si>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</si>
  <si>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</si>
  <si>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</si>
  <si>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</si>
  <si>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</si>
  <si>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</si>
  <si>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</si>
  <si>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</si>
  <si>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</si>
  <si>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</si>
  <si>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</si>
  <si>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</si>
  <si>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</si>
  <si>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</si>
  <si>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</si>
  <si>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</si>
  <si>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</si>
  <si>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</si>
  <si>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</si>
  <si>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</si>
  <si>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</si>
  <si>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</si>
  <si>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</si>
  <si>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</si>
  <si>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</si>
  <si>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</si>
  <si>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</si>
  <si>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</si>
  <si>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</si>
  <si>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</si>
  <si>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</si>
  <si>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</si>
  <si>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</si>
  <si>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</si>
  <si>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</si>
  <si>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</si>
  <si>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</si>
  <si>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</si>
  <si>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</si>
  <si>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</si>
  <si>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</si>
  <si>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</si>
  <si>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</si>
  <si>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</si>
  <si>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</si>
  <si>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</si>
  <si>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</si>
  <si>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</si>
  <si>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</si>
  <si>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</si>
  <si>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</si>
  <si>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</si>
  <si>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</si>
  <si>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</si>
  <si>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</si>
  <si>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</si>
  <si>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</si>
  <si>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</si>
  <si>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</si>
  <si>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</si>
  <si>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</si>
  <si>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</si>
  <si>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</si>
  <si>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</si>
  <si>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</si>
  <si>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</si>
  <si>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</si>
  <si>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</si>
  <si>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</si>
  <si>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</si>
  <si>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</si>
  <si>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</si>
  <si>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</si>
  <si>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</si>
  <si>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</si>
  <si>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</si>
  <si>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</si>
  <si>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</si>
  <si>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</si>
  <si>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</si>
  <si>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</si>
  <si>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</si>
  <si>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</si>
  <si>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</si>
  <si>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</si>
  <si>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</si>
  <si>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</si>
  <si>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</si>
  <si>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</si>
  <si>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</si>
  <si>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</si>
  <si>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</si>
  <si>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</si>
  <si>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</si>
  <si>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</si>
  <si>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</si>
  <si>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</si>
  <si>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</si>
  <si>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</si>
  <si>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</si>
  <si>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</si>
  <si>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</si>
  <si>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</si>
  <si>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</si>
  <si>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</si>
  <si>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</si>
  <si>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</si>
  <si>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</si>
  <si>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</si>
  <si>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</si>
  <si>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</si>
  <si>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</si>
  <si>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</si>
  <si>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</si>
  <si>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</si>
  <si>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</si>
  <si>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</si>
  <si>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</si>
  <si>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</si>
  <si>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</si>
  <si>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</si>
  <si>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</si>
  <si>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</si>
  <si>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</si>
  <si>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</si>
  <si>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</si>
  <si>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</si>
  <si>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</si>
  <si>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</si>
  <si>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</si>
  <si>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</si>
  <si>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</si>
  <si>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</si>
  <si>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</si>
  <si>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</si>
  <si>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</si>
  <si>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</si>
  <si>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</si>
  <si>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</si>
  <si>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</si>
  <si>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</si>
  <si>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</si>
  <si>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</si>
  <si>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</si>
  <si>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</si>
  <si>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</si>
  <si>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</si>
  <si>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</si>
  <si>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</si>
  <si>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</si>
  <si>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</si>
  <si>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</si>
  <si>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</si>
  <si>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 № 1 к постановлению Администрации Исилькульского муниципального района   от  09.08.2022 г. № 456                                                                                                                                                                                                    Приложение №3 к муниципальной программе "Культура Исилькульского муниципального района Омской области.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</si>
</sst>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  <numFmt numFmtId="167" formatCode="0.0_ ;\-0.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/>
    </xf>
    <xf numFmtId="4" fontId="3" fillId="0" borderId="3" xfId="0" applyNumberFormat="1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43" fontId="13" fillId="0" borderId="6" xfId="0" applyNumberFormat="1" applyFont="1" applyFill="1" applyBorder="1" applyAlignment="1">
      <alignment horizontal="center" vertical="top"/>
    </xf>
    <xf numFmtId="43" fontId="13" fillId="0" borderId="3" xfId="0" applyNumberFormat="1" applyFont="1" applyFill="1" applyBorder="1" applyAlignment="1">
      <alignment horizontal="center" vertical="top"/>
    </xf>
    <xf numFmtId="43" fontId="13" fillId="0" borderId="2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4" fillId="0" borderId="0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vertical="top"/>
    </xf>
    <xf numFmtId="0" fontId="14" fillId="0" borderId="0" xfId="0" applyFont="1" applyFill="1" applyAlignment="1">
      <alignment horizontal="justify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43" fontId="13" fillId="0" borderId="6" xfId="0" applyNumberFormat="1" applyFont="1" applyFill="1" applyBorder="1" applyAlignment="1">
      <alignment horizontal="center" vertical="center"/>
    </xf>
    <xf numFmtId="43" fontId="13" fillId="0" borderId="3" xfId="0" applyNumberFormat="1" applyFont="1" applyFill="1" applyBorder="1" applyAlignment="1">
      <alignment horizontal="center" vertical="center"/>
    </xf>
    <xf numFmtId="43" fontId="13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505"/>
  <sheetViews>
    <sheetView tabSelected="1" view="pageBreakPreview" topLeftCell="H1" zoomScale="75" zoomScaleSheetLayoutView="75" workbookViewId="0">
      <selection activeCell="I1" sqref="I1:U1"/>
    </sheetView>
  </sheetViews>
  <sheetFormatPr defaultColWidth="9.140625" defaultRowHeight="15.75" x14ac:dyDescent="0.25"/>
  <cols>
    <col min="1" max="1" width="9.42578125" style="18" customWidth="1"/>
    <col min="2" max="2" width="21.140625" style="19" customWidth="1"/>
    <col min="3" max="3" width="8.5703125" style="20" customWidth="1"/>
    <col min="4" max="4" width="7.7109375" style="20" customWidth="1"/>
    <col min="5" max="5" width="13.5703125" style="19" customWidth="1"/>
    <col min="6" max="6" width="23.140625" style="19" customWidth="1"/>
    <col min="7" max="7" width="21.85546875" style="19" customWidth="1"/>
    <col min="8" max="8" width="24" style="47" customWidth="1"/>
    <col min="9" max="13" width="20.28515625" style="47" customWidth="1"/>
    <col min="14" max="14" width="30.7109375" style="118" customWidth="1"/>
    <col min="15" max="15" width="10.85546875" style="19" customWidth="1"/>
    <col min="16" max="16" width="16.28515625" style="19" customWidth="1"/>
    <col min="17" max="17" width="15.42578125" style="19" customWidth="1"/>
    <col min="18" max="21" width="15.140625" style="19" customWidth="1"/>
    <col min="22" max="23" width="9.140625" style="22"/>
    <col min="24" max="24" width="11.28515625" style="19" bestFit="1" customWidth="1"/>
    <col min="25" max="16384" width="9.140625" style="19"/>
  </cols>
  <sheetData>
    <row r="1" spans="1:23" ht="42" customHeight="1" x14ac:dyDescent="0.25">
      <c r="H1" s="21"/>
      <c r="I1" s="223" t="s">
        <v>177</v>
      </c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</row>
    <row r="2" spans="1:23" ht="23.25" customHeight="1" x14ac:dyDescent="0.25">
      <c r="A2" s="231" t="s">
        <v>86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</row>
    <row r="3" spans="1:23" ht="13.5" customHeight="1" x14ac:dyDescent="0.25">
      <c r="A3" s="231" t="s">
        <v>55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</row>
    <row r="4" spans="1:23" ht="15" customHeight="1" x14ac:dyDescent="0.25">
      <c r="A4" s="231" t="s">
        <v>88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</row>
    <row r="5" spans="1:23" ht="15" customHeight="1" x14ac:dyDescent="0.25">
      <c r="A5" s="23"/>
      <c r="B5" s="24"/>
      <c r="C5" s="25"/>
      <c r="D5" s="25"/>
      <c r="E5" s="24"/>
      <c r="F5" s="24"/>
      <c r="G5" s="24"/>
      <c r="H5" s="26"/>
      <c r="I5" s="26"/>
      <c r="J5" s="26"/>
      <c r="K5" s="26"/>
      <c r="L5" s="26"/>
      <c r="M5" s="26"/>
      <c r="N5" s="119"/>
      <c r="O5" s="24"/>
    </row>
    <row r="6" spans="1:23" ht="84" customHeight="1" x14ac:dyDescent="0.25">
      <c r="A6" s="260" t="s">
        <v>0</v>
      </c>
      <c r="B6" s="232" t="s">
        <v>1</v>
      </c>
      <c r="C6" s="241" t="s">
        <v>2</v>
      </c>
      <c r="D6" s="242"/>
      <c r="E6" s="232" t="s">
        <v>72</v>
      </c>
      <c r="F6" s="253" t="s">
        <v>4</v>
      </c>
      <c r="G6" s="254"/>
      <c r="H6" s="254"/>
      <c r="I6" s="254"/>
      <c r="J6" s="254"/>
      <c r="K6" s="254"/>
      <c r="L6" s="254"/>
      <c r="M6" s="255"/>
      <c r="N6" s="247" t="s">
        <v>71</v>
      </c>
      <c r="O6" s="248"/>
      <c r="P6" s="248"/>
      <c r="Q6" s="248"/>
      <c r="R6" s="248"/>
      <c r="S6" s="248"/>
      <c r="T6" s="248"/>
      <c r="U6" s="249"/>
    </row>
    <row r="7" spans="1:23" ht="49.5" customHeight="1" x14ac:dyDescent="0.25">
      <c r="A7" s="261"/>
      <c r="B7" s="233"/>
      <c r="C7" s="238" t="s">
        <v>12</v>
      </c>
      <c r="D7" s="238" t="s">
        <v>13</v>
      </c>
      <c r="E7" s="233"/>
      <c r="F7" s="232" t="s">
        <v>3</v>
      </c>
      <c r="G7" s="235" t="s">
        <v>5</v>
      </c>
      <c r="H7" s="256"/>
      <c r="I7" s="256"/>
      <c r="J7" s="256"/>
      <c r="K7" s="256"/>
      <c r="L7" s="256"/>
      <c r="M7" s="257"/>
      <c r="N7" s="245" t="s">
        <v>6</v>
      </c>
      <c r="O7" s="232" t="s">
        <v>7</v>
      </c>
      <c r="P7" s="254"/>
      <c r="Q7" s="254"/>
      <c r="R7" s="254"/>
      <c r="S7" s="254"/>
      <c r="T7" s="254"/>
      <c r="U7" s="255"/>
    </row>
    <row r="8" spans="1:23" ht="2.25" hidden="1" customHeight="1" x14ac:dyDescent="0.25">
      <c r="A8" s="261"/>
      <c r="B8" s="233"/>
      <c r="C8" s="239"/>
      <c r="D8" s="239"/>
      <c r="E8" s="233"/>
      <c r="F8" s="233"/>
      <c r="G8" s="236"/>
      <c r="H8" s="258"/>
      <c r="I8" s="258"/>
      <c r="J8" s="258"/>
      <c r="K8" s="258"/>
      <c r="L8" s="258"/>
      <c r="M8" s="259"/>
      <c r="N8" s="246"/>
      <c r="O8" s="234"/>
      <c r="P8" s="254"/>
      <c r="Q8" s="254"/>
      <c r="R8" s="254"/>
      <c r="S8" s="254"/>
      <c r="T8" s="254"/>
      <c r="U8" s="255"/>
    </row>
    <row r="9" spans="1:23" ht="23.25" customHeight="1" x14ac:dyDescent="0.25">
      <c r="A9" s="262"/>
      <c r="B9" s="234"/>
      <c r="C9" s="240"/>
      <c r="D9" s="240"/>
      <c r="E9" s="234"/>
      <c r="F9" s="234"/>
      <c r="G9" s="237"/>
      <c r="H9" s="27">
        <v>2021</v>
      </c>
      <c r="I9" s="27">
        <v>2022</v>
      </c>
      <c r="J9" s="27">
        <v>2023</v>
      </c>
      <c r="K9" s="27">
        <v>2024</v>
      </c>
      <c r="L9" s="27">
        <v>2025</v>
      </c>
      <c r="M9" s="27">
        <v>2026</v>
      </c>
      <c r="N9" s="120"/>
      <c r="O9" s="28"/>
      <c r="P9" s="27">
        <v>2021</v>
      </c>
      <c r="Q9" s="27">
        <v>2022</v>
      </c>
      <c r="R9" s="27">
        <v>2023</v>
      </c>
      <c r="S9" s="27">
        <v>2024</v>
      </c>
      <c r="T9" s="27">
        <v>2025</v>
      </c>
      <c r="U9" s="27">
        <v>2026</v>
      </c>
    </row>
    <row r="10" spans="1:23" ht="26.25" customHeight="1" thickBot="1" x14ac:dyDescent="0.3">
      <c r="A10" s="243">
        <v>1</v>
      </c>
      <c r="B10" s="244"/>
      <c r="C10" s="71">
        <v>2</v>
      </c>
      <c r="D10" s="71">
        <v>3</v>
      </c>
      <c r="E10" s="3">
        <v>4</v>
      </c>
      <c r="F10" s="3">
        <v>5</v>
      </c>
      <c r="G10" s="3">
        <v>6</v>
      </c>
      <c r="H10" s="17">
        <v>7</v>
      </c>
      <c r="I10" s="17">
        <v>8</v>
      </c>
      <c r="J10" s="17">
        <v>9</v>
      </c>
      <c r="K10" s="17">
        <v>10</v>
      </c>
      <c r="L10" s="17">
        <v>11</v>
      </c>
      <c r="M10" s="17">
        <v>12</v>
      </c>
      <c r="N10" s="108">
        <v>13</v>
      </c>
      <c r="O10" s="3">
        <v>14</v>
      </c>
      <c r="P10" s="4">
        <v>15</v>
      </c>
      <c r="Q10" s="4">
        <v>16</v>
      </c>
      <c r="R10" s="4">
        <v>17</v>
      </c>
      <c r="S10" s="4">
        <v>18</v>
      </c>
      <c r="T10" s="4">
        <v>19</v>
      </c>
      <c r="U10" s="4">
        <v>20</v>
      </c>
    </row>
    <row r="11" spans="1:23" s="30" customFormat="1" ht="21" customHeight="1" x14ac:dyDescent="0.25">
      <c r="A11" s="224" t="s">
        <v>19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102"/>
      <c r="R11" s="102"/>
      <c r="S11" s="80"/>
      <c r="T11" s="80"/>
      <c r="U11" s="80"/>
      <c r="V11" s="29"/>
      <c r="W11" s="29"/>
    </row>
    <row r="12" spans="1:23" s="26" customFormat="1" ht="18" customHeight="1" x14ac:dyDescent="0.25">
      <c r="A12" s="263" t="s">
        <v>58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101"/>
      <c r="R12" s="101"/>
      <c r="S12" s="81"/>
      <c r="T12" s="81"/>
      <c r="U12" s="81"/>
      <c r="V12" s="31"/>
      <c r="W12" s="31"/>
    </row>
    <row r="13" spans="1:23" s="26" customFormat="1" ht="21" customHeight="1" x14ac:dyDescent="0.25">
      <c r="A13" s="263" t="s">
        <v>89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101"/>
      <c r="R13" s="101"/>
      <c r="S13" s="81"/>
      <c r="T13" s="81"/>
      <c r="U13" s="81"/>
      <c r="V13" s="31"/>
      <c r="W13" s="31"/>
    </row>
    <row r="14" spans="1:23" s="26" customFormat="1" ht="18.75" customHeight="1" x14ac:dyDescent="0.25">
      <c r="A14" s="263" t="s">
        <v>20</v>
      </c>
      <c r="B14" s="264"/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101"/>
      <c r="R14" s="101"/>
      <c r="S14" s="81"/>
      <c r="T14" s="81"/>
      <c r="U14" s="81"/>
      <c r="V14" s="31"/>
      <c r="W14" s="31"/>
    </row>
    <row r="15" spans="1:23" s="26" customFormat="1" ht="17.25" customHeight="1" x14ac:dyDescent="0.25">
      <c r="A15" s="265" t="s">
        <v>59</v>
      </c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101"/>
      <c r="R15" s="101"/>
      <c r="S15" s="81"/>
      <c r="T15" s="81"/>
      <c r="U15" s="81"/>
      <c r="V15" s="31"/>
      <c r="W15" s="31"/>
    </row>
    <row r="16" spans="1:23" s="21" customFormat="1" ht="27.75" customHeight="1" x14ac:dyDescent="0.25">
      <c r="A16" s="189" t="s">
        <v>15</v>
      </c>
      <c r="B16" s="146" t="s">
        <v>22</v>
      </c>
      <c r="C16" s="196" t="s">
        <v>87</v>
      </c>
      <c r="D16" s="196" t="s">
        <v>122</v>
      </c>
      <c r="E16" s="146" t="s">
        <v>21</v>
      </c>
      <c r="F16" s="15" t="s">
        <v>8</v>
      </c>
      <c r="G16" s="53">
        <f>H16+I16+M16+J16+K16+L16</f>
        <v>88445966.519999996</v>
      </c>
      <c r="H16" s="53">
        <f>H21+H37+H31+H26</f>
        <v>18835833.300000001</v>
      </c>
      <c r="I16" s="53">
        <f t="shared" ref="I16:M17" si="0">I21+I37+I31+I26</f>
        <v>19367636.23</v>
      </c>
      <c r="J16" s="53">
        <f>J21+J37+J31+J26</f>
        <v>14159998.369999999</v>
      </c>
      <c r="K16" s="53">
        <f t="shared" si="0"/>
        <v>14075930.619999999</v>
      </c>
      <c r="L16" s="53">
        <f t="shared" si="0"/>
        <v>11003284</v>
      </c>
      <c r="M16" s="53">
        <f t="shared" si="0"/>
        <v>11003284</v>
      </c>
      <c r="N16" s="141" t="s">
        <v>14</v>
      </c>
      <c r="O16" s="129" t="s">
        <v>14</v>
      </c>
      <c r="P16" s="129" t="s">
        <v>14</v>
      </c>
      <c r="Q16" s="129" t="s">
        <v>14</v>
      </c>
      <c r="R16" s="129" t="s">
        <v>14</v>
      </c>
      <c r="S16" s="129" t="s">
        <v>14</v>
      </c>
      <c r="T16" s="129" t="s">
        <v>14</v>
      </c>
      <c r="U16" s="129" t="s">
        <v>14</v>
      </c>
      <c r="V16" s="32"/>
      <c r="W16" s="32"/>
    </row>
    <row r="17" spans="1:23" s="21" customFormat="1" ht="120.75" customHeight="1" x14ac:dyDescent="0.25">
      <c r="A17" s="190"/>
      <c r="B17" s="147"/>
      <c r="C17" s="197"/>
      <c r="D17" s="197"/>
      <c r="E17" s="147"/>
      <c r="F17" s="15" t="s">
        <v>81</v>
      </c>
      <c r="G17" s="53">
        <f>H17+I17+M17+J17+K17+L17</f>
        <v>62734170.600000001</v>
      </c>
      <c r="H17" s="53">
        <f>H22+H38+H32+H27</f>
        <v>12179574.85</v>
      </c>
      <c r="I17" s="53">
        <f t="shared" si="0"/>
        <v>9901407.9199999999</v>
      </c>
      <c r="J17" s="53">
        <f t="shared" si="0"/>
        <v>9365343.7899999991</v>
      </c>
      <c r="K17" s="53">
        <f t="shared" si="0"/>
        <v>9281276.0399999991</v>
      </c>
      <c r="L17" s="53">
        <f t="shared" si="0"/>
        <v>11003284</v>
      </c>
      <c r="M17" s="53">
        <f t="shared" si="0"/>
        <v>11003284</v>
      </c>
      <c r="N17" s="149"/>
      <c r="O17" s="130"/>
      <c r="P17" s="130"/>
      <c r="Q17" s="130"/>
      <c r="R17" s="130"/>
      <c r="S17" s="130"/>
      <c r="T17" s="130"/>
      <c r="U17" s="130"/>
      <c r="V17" s="32"/>
      <c r="W17" s="32"/>
    </row>
    <row r="18" spans="1:23" s="21" customFormat="1" ht="72" customHeight="1" x14ac:dyDescent="0.25">
      <c r="A18" s="190"/>
      <c r="B18" s="147"/>
      <c r="C18" s="197"/>
      <c r="D18" s="197"/>
      <c r="E18" s="147"/>
      <c r="F18" s="15" t="s">
        <v>66</v>
      </c>
      <c r="G18" s="53">
        <f>H18+I18+M18+J18+K18+L18</f>
        <v>7321124.9100000001</v>
      </c>
      <c r="H18" s="53">
        <f t="shared" ref="H18:I18" si="1">H23+H39+H33+H28</f>
        <v>3680012.79</v>
      </c>
      <c r="I18" s="53">
        <f t="shared" si="1"/>
        <v>3641112.1199999996</v>
      </c>
      <c r="J18" s="53">
        <f t="shared" ref="J18:L18" si="2">J23+J39+J33+J28</f>
        <v>0</v>
      </c>
      <c r="K18" s="53">
        <f t="shared" si="2"/>
        <v>0</v>
      </c>
      <c r="L18" s="53">
        <f t="shared" si="2"/>
        <v>0</v>
      </c>
      <c r="M18" s="53">
        <f t="shared" ref="M18" si="3">M23+M39+M33+M28</f>
        <v>0</v>
      </c>
      <c r="N18" s="149"/>
      <c r="O18" s="130"/>
      <c r="P18" s="130"/>
      <c r="Q18" s="130"/>
      <c r="R18" s="130"/>
      <c r="S18" s="130"/>
      <c r="T18" s="130"/>
      <c r="U18" s="130"/>
      <c r="V18" s="32"/>
      <c r="W18" s="32"/>
    </row>
    <row r="19" spans="1:23" s="21" customFormat="1" ht="74.25" customHeight="1" x14ac:dyDescent="0.25">
      <c r="A19" s="190"/>
      <c r="B19" s="147"/>
      <c r="C19" s="197"/>
      <c r="D19" s="197"/>
      <c r="E19" s="147"/>
      <c r="F19" s="15" t="s">
        <v>67</v>
      </c>
      <c r="G19" s="53">
        <f>H19+I19+M19+J19+K19+L19</f>
        <v>18176999.350000001</v>
      </c>
      <c r="H19" s="53">
        <f t="shared" ref="H19:I20" si="4">H24+H40+H35</f>
        <v>2912574</v>
      </c>
      <c r="I19" s="53">
        <f t="shared" si="4"/>
        <v>5775116.1900000004</v>
      </c>
      <c r="J19" s="53">
        <f t="shared" ref="J19:L19" si="5">J24+J40+J35</f>
        <v>4744654.58</v>
      </c>
      <c r="K19" s="53">
        <f t="shared" si="5"/>
        <v>4744654.58</v>
      </c>
      <c r="L19" s="53">
        <f t="shared" si="5"/>
        <v>0</v>
      </c>
      <c r="M19" s="53">
        <f t="shared" ref="M19" si="6">M24+M40+M35</f>
        <v>0</v>
      </c>
      <c r="N19" s="149"/>
      <c r="O19" s="130"/>
      <c r="P19" s="130"/>
      <c r="Q19" s="130"/>
      <c r="R19" s="130"/>
      <c r="S19" s="130"/>
      <c r="T19" s="130"/>
      <c r="U19" s="130"/>
      <c r="V19" s="32"/>
      <c r="W19" s="32"/>
    </row>
    <row r="20" spans="1:23" s="21" customFormat="1" ht="35.25" customHeight="1" x14ac:dyDescent="0.25">
      <c r="A20" s="191"/>
      <c r="B20" s="148"/>
      <c r="C20" s="198"/>
      <c r="D20" s="198"/>
      <c r="E20" s="148"/>
      <c r="F20" s="15" t="s">
        <v>68</v>
      </c>
      <c r="G20" s="53">
        <f>H20+I20+M20+J20+K20+L20</f>
        <v>213671.66</v>
      </c>
      <c r="H20" s="53">
        <f t="shared" si="4"/>
        <v>63671.66</v>
      </c>
      <c r="I20" s="53">
        <f t="shared" si="4"/>
        <v>50000</v>
      </c>
      <c r="J20" s="53">
        <f t="shared" ref="J20:L20" si="7">J25+J41+J36</f>
        <v>50000</v>
      </c>
      <c r="K20" s="53">
        <f t="shared" si="7"/>
        <v>50000</v>
      </c>
      <c r="L20" s="53">
        <f t="shared" si="7"/>
        <v>0</v>
      </c>
      <c r="M20" s="53">
        <f t="shared" ref="M20" si="8">M25+M41+M36</f>
        <v>0</v>
      </c>
      <c r="N20" s="142"/>
      <c r="O20" s="131"/>
      <c r="P20" s="131"/>
      <c r="Q20" s="131"/>
      <c r="R20" s="131"/>
      <c r="S20" s="131"/>
      <c r="T20" s="131"/>
      <c r="U20" s="131"/>
      <c r="V20" s="32"/>
      <c r="W20" s="32"/>
    </row>
    <row r="21" spans="1:23" s="26" customFormat="1" ht="28.5" customHeight="1" x14ac:dyDescent="0.25">
      <c r="A21" s="186" t="s">
        <v>9</v>
      </c>
      <c r="B21" s="129" t="s">
        <v>123</v>
      </c>
      <c r="C21" s="138" t="s">
        <v>87</v>
      </c>
      <c r="D21" s="138" t="s">
        <v>122</v>
      </c>
      <c r="E21" s="129" t="s">
        <v>21</v>
      </c>
      <c r="F21" s="14" t="s">
        <v>8</v>
      </c>
      <c r="G21" s="54">
        <f>G22+G23+G24+G25</f>
        <v>75421672.920000002</v>
      </c>
      <c r="H21" s="54">
        <f>H22+H23+H24+H25</f>
        <v>17650059.199999999</v>
      </c>
      <c r="I21" s="54">
        <f t="shared" ref="I21" si="9">I22+I23+I24+I25</f>
        <v>18237389.890000001</v>
      </c>
      <c r="J21" s="54">
        <f t="shared" ref="J21:L21" si="10">J22+J23+J24+J25</f>
        <v>13699998.369999999</v>
      </c>
      <c r="K21" s="54">
        <f t="shared" si="10"/>
        <v>13615930.619999999</v>
      </c>
      <c r="L21" s="54">
        <f t="shared" si="10"/>
        <v>10903802</v>
      </c>
      <c r="M21" s="54">
        <f t="shared" ref="M21" si="11">M22+M23+M24+M25</f>
        <v>10903802</v>
      </c>
      <c r="N21" s="141" t="s">
        <v>44</v>
      </c>
      <c r="O21" s="135" t="s">
        <v>45</v>
      </c>
      <c r="P21" s="135">
        <v>5392.67</v>
      </c>
      <c r="Q21" s="135">
        <v>5719.58</v>
      </c>
      <c r="R21" s="135">
        <v>5796.25</v>
      </c>
      <c r="S21" s="135">
        <v>5796.25</v>
      </c>
      <c r="T21" s="135">
        <v>5796.25</v>
      </c>
      <c r="U21" s="135">
        <v>5796.25</v>
      </c>
      <c r="V21" s="31"/>
      <c r="W21" s="31"/>
    </row>
    <row r="22" spans="1:23" s="26" customFormat="1" ht="83.25" customHeight="1" x14ac:dyDescent="0.25">
      <c r="A22" s="187"/>
      <c r="B22" s="130"/>
      <c r="C22" s="139"/>
      <c r="D22" s="139"/>
      <c r="E22" s="130"/>
      <c r="F22" s="14" t="s">
        <v>81</v>
      </c>
      <c r="G22" s="54">
        <f>M22+H22+I22+J22+K22+L22</f>
        <v>59859694.600000001</v>
      </c>
      <c r="H22" s="55">
        <v>11275592.85</v>
      </c>
      <c r="I22" s="55">
        <v>9049877.9199999999</v>
      </c>
      <c r="J22" s="55">
        <v>8905343.7899999991</v>
      </c>
      <c r="K22" s="55">
        <v>8821276.0399999991</v>
      </c>
      <c r="L22" s="55">
        <v>10903802</v>
      </c>
      <c r="M22" s="55">
        <v>10903802</v>
      </c>
      <c r="N22" s="142"/>
      <c r="O22" s="137"/>
      <c r="P22" s="137"/>
      <c r="Q22" s="137"/>
      <c r="R22" s="137"/>
      <c r="S22" s="137"/>
      <c r="T22" s="137"/>
      <c r="U22" s="137"/>
      <c r="V22" s="31"/>
      <c r="W22" s="31"/>
    </row>
    <row r="23" spans="1:23" s="26" customFormat="1" ht="49.5" customHeight="1" x14ac:dyDescent="0.25">
      <c r="A23" s="187"/>
      <c r="B23" s="130"/>
      <c r="C23" s="139"/>
      <c r="D23" s="139"/>
      <c r="E23" s="130"/>
      <c r="F23" s="14" t="s">
        <v>66</v>
      </c>
      <c r="G23" s="54">
        <f>M23+H23+I23</f>
        <v>6760616.4699999997</v>
      </c>
      <c r="H23" s="55">
        <v>3398220.69</v>
      </c>
      <c r="I23" s="55">
        <v>3362395.78</v>
      </c>
      <c r="J23" s="55">
        <v>0</v>
      </c>
      <c r="K23" s="55">
        <v>0</v>
      </c>
      <c r="L23" s="55">
        <v>0</v>
      </c>
      <c r="M23" s="55">
        <v>0</v>
      </c>
      <c r="N23" s="250" t="s">
        <v>147</v>
      </c>
      <c r="O23" s="135" t="s">
        <v>48</v>
      </c>
      <c r="P23" s="5">
        <v>75.5</v>
      </c>
      <c r="Q23" s="56">
        <v>73.47</v>
      </c>
      <c r="R23" s="56">
        <v>73.47</v>
      </c>
      <c r="S23" s="56">
        <v>73.47</v>
      </c>
      <c r="T23" s="56">
        <v>0</v>
      </c>
      <c r="U23" s="56">
        <v>0</v>
      </c>
      <c r="V23" s="31"/>
      <c r="W23" s="31"/>
    </row>
    <row r="24" spans="1:23" s="26" customFormat="1" ht="130.5" customHeight="1" x14ac:dyDescent="0.25">
      <c r="A24" s="187"/>
      <c r="B24" s="130"/>
      <c r="C24" s="139"/>
      <c r="D24" s="139"/>
      <c r="E24" s="130"/>
      <c r="F24" s="14" t="s">
        <v>67</v>
      </c>
      <c r="G24" s="54">
        <f>M24+H24+I24</f>
        <v>8687690.1900000013</v>
      </c>
      <c r="H24" s="54">
        <v>2912574</v>
      </c>
      <c r="I24" s="54">
        <v>5775116.1900000004</v>
      </c>
      <c r="J24" s="54">
        <v>4744654.58</v>
      </c>
      <c r="K24" s="54">
        <v>4744654.58</v>
      </c>
      <c r="L24" s="54">
        <v>0</v>
      </c>
      <c r="M24" s="54">
        <v>0</v>
      </c>
      <c r="N24" s="251"/>
      <c r="O24" s="136"/>
      <c r="P24" s="5"/>
      <c r="Q24" s="5"/>
      <c r="R24" s="5"/>
      <c r="S24" s="5"/>
      <c r="T24" s="5"/>
      <c r="U24" s="5"/>
      <c r="V24" s="31"/>
      <c r="W24" s="31"/>
    </row>
    <row r="25" spans="1:23" s="26" customFormat="1" ht="37.5" customHeight="1" x14ac:dyDescent="0.25">
      <c r="A25" s="188"/>
      <c r="B25" s="131"/>
      <c r="C25" s="140"/>
      <c r="D25" s="140"/>
      <c r="E25" s="131"/>
      <c r="F25" s="14" t="s">
        <v>68</v>
      </c>
      <c r="G25" s="13">
        <f>M25+H25+I25</f>
        <v>113671.66</v>
      </c>
      <c r="H25" s="14">
        <v>63671.66</v>
      </c>
      <c r="I25" s="14">
        <v>50000</v>
      </c>
      <c r="J25" s="14">
        <v>50000</v>
      </c>
      <c r="K25" s="14">
        <v>50000</v>
      </c>
      <c r="L25" s="55">
        <v>0</v>
      </c>
      <c r="M25" s="55">
        <v>0</v>
      </c>
      <c r="N25" s="252"/>
      <c r="O25" s="137"/>
      <c r="P25" s="6"/>
      <c r="Q25" s="6"/>
      <c r="R25" s="6"/>
      <c r="S25" s="6"/>
      <c r="T25" s="6"/>
      <c r="U25" s="6"/>
      <c r="V25" s="31"/>
      <c r="W25" s="31"/>
    </row>
    <row r="26" spans="1:23" s="26" customFormat="1" ht="15.75" customHeight="1" x14ac:dyDescent="0.25">
      <c r="A26" s="186" t="s">
        <v>16</v>
      </c>
      <c r="B26" s="129" t="s">
        <v>23</v>
      </c>
      <c r="C26" s="138" t="s">
        <v>87</v>
      </c>
      <c r="D26" s="138" t="s">
        <v>122</v>
      </c>
      <c r="E26" s="129" t="s">
        <v>21</v>
      </c>
      <c r="F26" s="14" t="s">
        <v>8</v>
      </c>
      <c r="G26" s="13">
        <f>G27+G28+G29+G30</f>
        <v>3286538.44</v>
      </c>
      <c r="H26" s="13">
        <f t="shared" ref="H26:I26" si="12">H27+H28+H29+H30</f>
        <v>1136292.1000000001</v>
      </c>
      <c r="I26" s="13">
        <f t="shared" si="12"/>
        <v>1130246.3400000001</v>
      </c>
      <c r="J26" s="13">
        <f t="shared" ref="J26:L26" si="13">J27+J28+J29+J30</f>
        <v>460000</v>
      </c>
      <c r="K26" s="13">
        <f t="shared" si="13"/>
        <v>460000</v>
      </c>
      <c r="L26" s="13">
        <f t="shared" si="13"/>
        <v>50000</v>
      </c>
      <c r="M26" s="13">
        <f t="shared" ref="M26" si="14">M27+M28+M29+M30</f>
        <v>50000</v>
      </c>
      <c r="N26" s="141" t="s">
        <v>128</v>
      </c>
      <c r="O26" s="135" t="s">
        <v>45</v>
      </c>
      <c r="P26" s="135">
        <v>250</v>
      </c>
      <c r="Q26" s="135">
        <v>250</v>
      </c>
      <c r="R26" s="135">
        <v>250</v>
      </c>
      <c r="S26" s="135">
        <v>250</v>
      </c>
      <c r="T26" s="135">
        <v>250</v>
      </c>
      <c r="U26" s="135">
        <v>250</v>
      </c>
      <c r="V26" s="31"/>
      <c r="W26" s="31"/>
    </row>
    <row r="27" spans="1:23" s="26" customFormat="1" ht="87" customHeight="1" x14ac:dyDescent="0.25">
      <c r="A27" s="187"/>
      <c r="B27" s="130"/>
      <c r="C27" s="139"/>
      <c r="D27" s="139"/>
      <c r="E27" s="130"/>
      <c r="F27" s="14" t="s">
        <v>81</v>
      </c>
      <c r="G27" s="13">
        <f>M27+H27+I27+J27+K27+L27</f>
        <v>2726030</v>
      </c>
      <c r="H27" s="14">
        <v>854500</v>
      </c>
      <c r="I27" s="14">
        <v>851530</v>
      </c>
      <c r="J27" s="14">
        <v>460000</v>
      </c>
      <c r="K27" s="14">
        <v>460000</v>
      </c>
      <c r="L27" s="14">
        <v>50000</v>
      </c>
      <c r="M27" s="14">
        <v>50000</v>
      </c>
      <c r="N27" s="142"/>
      <c r="O27" s="137"/>
      <c r="P27" s="137"/>
      <c r="Q27" s="137"/>
      <c r="R27" s="137"/>
      <c r="S27" s="137"/>
      <c r="T27" s="137"/>
      <c r="U27" s="137"/>
      <c r="V27" s="31"/>
      <c r="W27" s="31"/>
    </row>
    <row r="28" spans="1:23" s="26" customFormat="1" ht="48.75" customHeight="1" x14ac:dyDescent="0.25">
      <c r="A28" s="187"/>
      <c r="B28" s="130"/>
      <c r="C28" s="139"/>
      <c r="D28" s="139"/>
      <c r="E28" s="130"/>
      <c r="F28" s="14" t="s">
        <v>66</v>
      </c>
      <c r="G28" s="54">
        <f t="shared" ref="G28:G30" si="15">M28+H28+I28+J28+K28+L28</f>
        <v>560508.43999999994</v>
      </c>
      <c r="H28" s="55">
        <v>281792.09999999998</v>
      </c>
      <c r="I28" s="55">
        <v>278716.34000000003</v>
      </c>
      <c r="J28" s="55">
        <v>0</v>
      </c>
      <c r="K28" s="55">
        <v>0</v>
      </c>
      <c r="L28" s="55">
        <v>0</v>
      </c>
      <c r="M28" s="55">
        <v>0</v>
      </c>
      <c r="N28" s="109" t="s">
        <v>166</v>
      </c>
      <c r="O28" s="48" t="s">
        <v>48</v>
      </c>
      <c r="P28" s="65">
        <v>2</v>
      </c>
      <c r="Q28" s="66">
        <v>2</v>
      </c>
      <c r="R28" s="66">
        <v>0</v>
      </c>
      <c r="S28" s="66">
        <v>0</v>
      </c>
      <c r="T28" s="66">
        <v>0</v>
      </c>
      <c r="U28" s="66">
        <v>0</v>
      </c>
      <c r="V28" s="31"/>
      <c r="W28" s="31"/>
    </row>
    <row r="29" spans="1:23" s="26" customFormat="1" ht="54" customHeight="1" x14ac:dyDescent="0.25">
      <c r="A29" s="187"/>
      <c r="B29" s="130"/>
      <c r="C29" s="139"/>
      <c r="D29" s="139"/>
      <c r="E29" s="130"/>
      <c r="F29" s="14" t="s">
        <v>67</v>
      </c>
      <c r="G29" s="54">
        <f t="shared" si="15"/>
        <v>0</v>
      </c>
      <c r="H29" s="55">
        <v>0</v>
      </c>
      <c r="I29" s="55">
        <v>0</v>
      </c>
      <c r="J29" s="55">
        <v>0</v>
      </c>
      <c r="K29" s="55">
        <v>0</v>
      </c>
      <c r="L29" s="55">
        <v>0</v>
      </c>
      <c r="M29" s="55">
        <v>0</v>
      </c>
      <c r="N29" s="122"/>
      <c r="O29" s="5"/>
      <c r="P29" s="5"/>
      <c r="Q29" s="5"/>
      <c r="R29" s="5"/>
      <c r="S29" s="5"/>
      <c r="T29" s="5"/>
      <c r="U29" s="5"/>
      <c r="V29" s="31"/>
      <c r="W29" s="31"/>
    </row>
    <row r="30" spans="1:23" s="26" customFormat="1" ht="34.9" customHeight="1" x14ac:dyDescent="0.25">
      <c r="A30" s="188"/>
      <c r="B30" s="131"/>
      <c r="C30" s="140"/>
      <c r="D30" s="140"/>
      <c r="E30" s="131"/>
      <c r="F30" s="14" t="s">
        <v>68</v>
      </c>
      <c r="G30" s="54">
        <f t="shared" si="15"/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123"/>
      <c r="O30" s="6"/>
      <c r="P30" s="6"/>
      <c r="Q30" s="6"/>
      <c r="R30" s="6"/>
      <c r="S30" s="6"/>
      <c r="T30" s="6"/>
      <c r="U30" s="6"/>
      <c r="V30" s="31"/>
      <c r="W30" s="31"/>
    </row>
    <row r="31" spans="1:23" s="26" customFormat="1" ht="34.9" hidden="1" customHeight="1" x14ac:dyDescent="0.25">
      <c r="A31" s="186" t="s">
        <v>82</v>
      </c>
      <c r="B31" s="129"/>
      <c r="C31" s="138"/>
      <c r="D31" s="138"/>
      <c r="E31" s="129"/>
      <c r="F31" s="14"/>
      <c r="G31" s="13" t="e">
        <f t="shared" ref="G31" si="16">G32+G33+G34+G35+G36</f>
        <v>#REF!</v>
      </c>
      <c r="H31" s="13">
        <f t="shared" ref="H31:I31" si="17">H32+H33+H34+H35+H36</f>
        <v>0</v>
      </c>
      <c r="I31" s="13">
        <f t="shared" si="17"/>
        <v>0</v>
      </c>
      <c r="J31" s="13">
        <f t="shared" ref="J31:L31" si="18">J32+J33+J34+J35+J36</f>
        <v>0</v>
      </c>
      <c r="K31" s="13">
        <f t="shared" si="18"/>
        <v>0</v>
      </c>
      <c r="L31" s="13">
        <f t="shared" si="18"/>
        <v>0</v>
      </c>
      <c r="M31" s="13">
        <f t="shared" ref="M31" si="19">M32+M33+M34+M35+M36</f>
        <v>0</v>
      </c>
      <c r="N31" s="141"/>
      <c r="O31" s="135"/>
      <c r="P31" s="135"/>
      <c r="Q31" s="135"/>
      <c r="R31" s="135"/>
      <c r="S31" s="135"/>
      <c r="T31" s="135"/>
      <c r="U31" s="135"/>
      <c r="V31" s="31"/>
      <c r="W31" s="31"/>
    </row>
    <row r="32" spans="1:23" s="26" customFormat="1" ht="87" hidden="1" customHeight="1" x14ac:dyDescent="0.25">
      <c r="A32" s="187"/>
      <c r="B32" s="130"/>
      <c r="C32" s="139"/>
      <c r="D32" s="139"/>
      <c r="E32" s="130"/>
      <c r="F32" s="14"/>
      <c r="G32" s="13" t="e">
        <f>#REF!+#REF!+#REF!+#REF!+#REF!+#REF!+#REF!+M32</f>
        <v>#REF!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9"/>
      <c r="O32" s="136"/>
      <c r="P32" s="136"/>
      <c r="Q32" s="136"/>
      <c r="R32" s="136"/>
      <c r="S32" s="136"/>
      <c r="T32" s="136"/>
      <c r="U32" s="136"/>
      <c r="V32" s="31"/>
      <c r="W32" s="31"/>
    </row>
    <row r="33" spans="1:23" s="26" customFormat="1" ht="57.75" hidden="1" customHeight="1" x14ac:dyDescent="0.25">
      <c r="A33" s="187"/>
      <c r="B33" s="130"/>
      <c r="C33" s="139"/>
      <c r="D33" s="139"/>
      <c r="E33" s="130"/>
      <c r="F33" s="14"/>
      <c r="G33" s="13" t="e">
        <f>#REF!+#REF!+#REF!+#REF!+#REF!+#REF!+#REF!+M33</f>
        <v>#REF!</v>
      </c>
      <c r="H33" s="14"/>
      <c r="I33" s="14"/>
      <c r="J33" s="14"/>
      <c r="K33" s="14"/>
      <c r="L33" s="14"/>
      <c r="M33" s="14"/>
      <c r="N33" s="149"/>
      <c r="O33" s="136"/>
      <c r="P33" s="136"/>
      <c r="Q33" s="136"/>
      <c r="R33" s="136"/>
      <c r="S33" s="136"/>
      <c r="T33" s="136"/>
      <c r="U33" s="136"/>
      <c r="V33" s="31"/>
      <c r="W33" s="31"/>
    </row>
    <row r="34" spans="1:23" s="26" customFormat="1" ht="36.75" hidden="1" customHeight="1" x14ac:dyDescent="0.25">
      <c r="A34" s="187"/>
      <c r="B34" s="130"/>
      <c r="C34" s="139"/>
      <c r="D34" s="139"/>
      <c r="E34" s="130"/>
      <c r="F34" s="14"/>
      <c r="G34" s="13" t="e">
        <f>#REF!+#REF!+#REF!+#REF!+#REF!+#REF!+#REF!+M34</f>
        <v>#REF!</v>
      </c>
      <c r="H34" s="14"/>
      <c r="I34" s="14"/>
      <c r="J34" s="14"/>
      <c r="K34" s="14"/>
      <c r="L34" s="14"/>
      <c r="M34" s="14"/>
      <c r="N34" s="149"/>
      <c r="O34" s="136"/>
      <c r="P34" s="136"/>
      <c r="Q34" s="136"/>
      <c r="R34" s="136"/>
      <c r="S34" s="136"/>
      <c r="T34" s="136"/>
      <c r="U34" s="136"/>
      <c r="V34" s="31"/>
      <c r="W34" s="31"/>
    </row>
    <row r="35" spans="1:23" s="26" customFormat="1" ht="54" hidden="1" customHeight="1" x14ac:dyDescent="0.25">
      <c r="A35" s="187"/>
      <c r="B35" s="130"/>
      <c r="C35" s="139"/>
      <c r="D35" s="139"/>
      <c r="E35" s="130"/>
      <c r="F35" s="14"/>
      <c r="G35" s="13" t="e">
        <f>#REF!+#REF!+#REF!+#REF!+#REF!+#REF!+#REF!+M35</f>
        <v>#REF!</v>
      </c>
      <c r="H35" s="14"/>
      <c r="I35" s="14"/>
      <c r="J35" s="14"/>
      <c r="K35" s="14"/>
      <c r="L35" s="14"/>
      <c r="M35" s="14"/>
      <c r="N35" s="149"/>
      <c r="O35" s="136"/>
      <c r="P35" s="136"/>
      <c r="Q35" s="136"/>
      <c r="R35" s="136"/>
      <c r="S35" s="136"/>
      <c r="T35" s="136"/>
      <c r="U35" s="136"/>
      <c r="V35" s="31"/>
      <c r="W35" s="31"/>
    </row>
    <row r="36" spans="1:23" s="26" customFormat="1" ht="34.9" hidden="1" customHeight="1" x14ac:dyDescent="0.25">
      <c r="A36" s="188"/>
      <c r="B36" s="131"/>
      <c r="C36" s="140"/>
      <c r="D36" s="140"/>
      <c r="E36" s="131"/>
      <c r="F36" s="14"/>
      <c r="G36" s="13" t="e">
        <f>#REF!+#REF!+#REF!+#REF!+#REF!+#REF!+#REF!+M36</f>
        <v>#REF!</v>
      </c>
      <c r="H36" s="14"/>
      <c r="I36" s="14"/>
      <c r="J36" s="14"/>
      <c r="K36" s="14"/>
      <c r="L36" s="14"/>
      <c r="M36" s="14"/>
      <c r="N36" s="142"/>
      <c r="O36" s="137"/>
      <c r="P36" s="137"/>
      <c r="Q36" s="137"/>
      <c r="R36" s="137"/>
      <c r="S36" s="137"/>
      <c r="T36" s="137"/>
      <c r="U36" s="137"/>
      <c r="V36" s="31"/>
      <c r="W36" s="31"/>
    </row>
    <row r="37" spans="1:23" s="26" customFormat="1" ht="21.75" customHeight="1" x14ac:dyDescent="0.25">
      <c r="A37" s="186" t="s">
        <v>82</v>
      </c>
      <c r="B37" s="129" t="s">
        <v>83</v>
      </c>
      <c r="C37" s="138" t="s">
        <v>87</v>
      </c>
      <c r="D37" s="138" t="s">
        <v>122</v>
      </c>
      <c r="E37" s="129" t="s">
        <v>21</v>
      </c>
      <c r="F37" s="14" t="s">
        <v>8</v>
      </c>
      <c r="G37" s="13">
        <f>G38+G39+G40+G41</f>
        <v>148446</v>
      </c>
      <c r="H37" s="13">
        <f t="shared" ref="H37:I37" si="20">H38+H39+H40+H41</f>
        <v>49482</v>
      </c>
      <c r="I37" s="54">
        <f t="shared" si="20"/>
        <v>0</v>
      </c>
      <c r="J37" s="54">
        <f t="shared" ref="J37:L37" si="21">J38+J39+J40+J41</f>
        <v>0</v>
      </c>
      <c r="K37" s="54">
        <f t="shared" si="21"/>
        <v>0</v>
      </c>
      <c r="L37" s="13">
        <f t="shared" si="21"/>
        <v>49482</v>
      </c>
      <c r="M37" s="13">
        <f t="shared" ref="M37" si="22">M38+M39+M40+M41</f>
        <v>49482</v>
      </c>
      <c r="N37" s="141" t="s">
        <v>93</v>
      </c>
      <c r="O37" s="135" t="s">
        <v>73</v>
      </c>
      <c r="P37" s="150">
        <v>2</v>
      </c>
      <c r="Q37" s="150">
        <v>2</v>
      </c>
      <c r="R37" s="150">
        <v>0</v>
      </c>
      <c r="S37" s="150">
        <v>0</v>
      </c>
      <c r="T37" s="150">
        <v>2</v>
      </c>
      <c r="U37" s="150">
        <v>2</v>
      </c>
      <c r="V37" s="31"/>
      <c r="W37" s="31"/>
    </row>
    <row r="38" spans="1:23" s="26" customFormat="1" ht="87" customHeight="1" x14ac:dyDescent="0.25">
      <c r="A38" s="187"/>
      <c r="B38" s="130"/>
      <c r="C38" s="139"/>
      <c r="D38" s="139"/>
      <c r="E38" s="130"/>
      <c r="F38" s="14" t="s">
        <v>81</v>
      </c>
      <c r="G38" s="13">
        <f>M38+H38+I38+J38+K38+L38</f>
        <v>148446</v>
      </c>
      <c r="H38" s="14">
        <v>49482</v>
      </c>
      <c r="I38" s="55">
        <v>0</v>
      </c>
      <c r="J38" s="55">
        <v>0</v>
      </c>
      <c r="K38" s="55">
        <v>0</v>
      </c>
      <c r="L38" s="14">
        <v>49482</v>
      </c>
      <c r="M38" s="14">
        <v>49482</v>
      </c>
      <c r="N38" s="149"/>
      <c r="O38" s="136"/>
      <c r="P38" s="151"/>
      <c r="Q38" s="151"/>
      <c r="R38" s="151"/>
      <c r="S38" s="151"/>
      <c r="T38" s="151"/>
      <c r="U38" s="151"/>
      <c r="V38" s="31"/>
      <c r="W38" s="31"/>
    </row>
    <row r="39" spans="1:23" s="26" customFormat="1" ht="57.75" customHeight="1" x14ac:dyDescent="0.25">
      <c r="A39" s="187"/>
      <c r="B39" s="130"/>
      <c r="C39" s="139"/>
      <c r="D39" s="139"/>
      <c r="E39" s="130"/>
      <c r="F39" s="14" t="s">
        <v>66</v>
      </c>
      <c r="G39" s="54">
        <f t="shared" ref="G39:G41" si="23">M39+H39+I39+J39+K39+L39</f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v>0</v>
      </c>
      <c r="N39" s="149"/>
      <c r="O39" s="136"/>
      <c r="P39" s="151"/>
      <c r="Q39" s="151"/>
      <c r="R39" s="151"/>
      <c r="S39" s="151"/>
      <c r="T39" s="151"/>
      <c r="U39" s="151"/>
      <c r="V39" s="31"/>
      <c r="W39" s="31"/>
    </row>
    <row r="40" spans="1:23" s="26" customFormat="1" ht="54" customHeight="1" x14ac:dyDescent="0.25">
      <c r="A40" s="187"/>
      <c r="B40" s="130"/>
      <c r="C40" s="139"/>
      <c r="D40" s="139"/>
      <c r="E40" s="130"/>
      <c r="F40" s="14" t="s">
        <v>67</v>
      </c>
      <c r="G40" s="54">
        <f t="shared" si="23"/>
        <v>0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55">
        <v>0</v>
      </c>
      <c r="N40" s="149"/>
      <c r="O40" s="136"/>
      <c r="P40" s="151"/>
      <c r="Q40" s="151"/>
      <c r="R40" s="151"/>
      <c r="S40" s="151"/>
      <c r="T40" s="151"/>
      <c r="U40" s="151"/>
      <c r="V40" s="31"/>
      <c r="W40" s="31"/>
    </row>
    <row r="41" spans="1:23" s="26" customFormat="1" ht="34.9" customHeight="1" x14ac:dyDescent="0.25">
      <c r="A41" s="188"/>
      <c r="B41" s="131"/>
      <c r="C41" s="140"/>
      <c r="D41" s="140"/>
      <c r="E41" s="131"/>
      <c r="F41" s="14" t="s">
        <v>68</v>
      </c>
      <c r="G41" s="54">
        <f t="shared" si="23"/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142"/>
      <c r="O41" s="137"/>
      <c r="P41" s="152"/>
      <c r="Q41" s="152"/>
      <c r="R41" s="152"/>
      <c r="S41" s="152"/>
      <c r="T41" s="152"/>
      <c r="U41" s="152"/>
      <c r="V41" s="31"/>
      <c r="W41" s="31"/>
    </row>
    <row r="42" spans="1:23" s="34" customFormat="1" ht="25.5" customHeight="1" x14ac:dyDescent="0.25">
      <c r="A42" s="270" t="s">
        <v>32</v>
      </c>
      <c r="B42" s="271"/>
      <c r="C42" s="271"/>
      <c r="D42" s="271"/>
      <c r="E42" s="271"/>
      <c r="F42" s="271"/>
      <c r="G42" s="271"/>
      <c r="H42" s="271"/>
      <c r="I42" s="271"/>
      <c r="J42" s="271"/>
      <c r="K42" s="271"/>
      <c r="L42" s="271"/>
      <c r="M42" s="271"/>
      <c r="N42" s="271"/>
      <c r="O42" s="271"/>
      <c r="P42" s="272"/>
      <c r="Q42" s="10"/>
      <c r="R42" s="10"/>
      <c r="S42" s="10"/>
      <c r="T42" s="10"/>
      <c r="U42" s="10"/>
      <c r="V42" s="33"/>
      <c r="W42" s="33"/>
    </row>
    <row r="43" spans="1:23" s="31" customFormat="1" ht="24" customHeight="1" x14ac:dyDescent="0.25">
      <c r="A43" s="189" t="s">
        <v>17</v>
      </c>
      <c r="B43" s="146" t="s">
        <v>24</v>
      </c>
      <c r="C43" s="196" t="s">
        <v>87</v>
      </c>
      <c r="D43" s="196" t="s">
        <v>122</v>
      </c>
      <c r="E43" s="146" t="s">
        <v>21</v>
      </c>
      <c r="F43" s="15" t="s">
        <v>8</v>
      </c>
      <c r="G43" s="16">
        <f t="shared" ref="G43:G49" si="24">M43+H43+I43+J43+K43+L43</f>
        <v>17548284.920000002</v>
      </c>
      <c r="H43" s="16">
        <f>H48</f>
        <v>3806478.86</v>
      </c>
      <c r="I43" s="16">
        <f t="shared" ref="I43:M43" si="25">I48</f>
        <v>3513434.3</v>
      </c>
      <c r="J43" s="16">
        <f t="shared" si="25"/>
        <v>2949451.44</v>
      </c>
      <c r="K43" s="16">
        <f t="shared" si="25"/>
        <v>2981816.3199999998</v>
      </c>
      <c r="L43" s="16">
        <f t="shared" si="25"/>
        <v>2148552</v>
      </c>
      <c r="M43" s="16">
        <f t="shared" si="25"/>
        <v>2148552</v>
      </c>
      <c r="N43" s="162" t="s">
        <v>46</v>
      </c>
      <c r="O43" s="146" t="s">
        <v>46</v>
      </c>
      <c r="P43" s="129" t="s">
        <v>46</v>
      </c>
      <c r="Q43" s="129" t="s">
        <v>46</v>
      </c>
      <c r="R43" s="129" t="s">
        <v>46</v>
      </c>
      <c r="S43" s="129" t="s">
        <v>46</v>
      </c>
      <c r="T43" s="129" t="s">
        <v>46</v>
      </c>
      <c r="U43" s="129" t="s">
        <v>46</v>
      </c>
    </row>
    <row r="44" spans="1:23" s="31" customFormat="1" ht="118.5" customHeight="1" x14ac:dyDescent="0.25">
      <c r="A44" s="190"/>
      <c r="B44" s="147"/>
      <c r="C44" s="197"/>
      <c r="D44" s="197"/>
      <c r="E44" s="147"/>
      <c r="F44" s="15" t="s">
        <v>81</v>
      </c>
      <c r="G44" s="16">
        <f t="shared" si="24"/>
        <v>16180558.83</v>
      </c>
      <c r="H44" s="16">
        <f t="shared" ref="H44:M44" si="26">H49</f>
        <v>3180461.5</v>
      </c>
      <c r="I44" s="16">
        <f t="shared" si="26"/>
        <v>2891725.57</v>
      </c>
      <c r="J44" s="16">
        <f t="shared" si="26"/>
        <v>2889451.44</v>
      </c>
      <c r="K44" s="16">
        <f t="shared" si="26"/>
        <v>2921816.32</v>
      </c>
      <c r="L44" s="16">
        <f t="shared" si="26"/>
        <v>2148552</v>
      </c>
      <c r="M44" s="16">
        <f t="shared" si="26"/>
        <v>2148552</v>
      </c>
      <c r="N44" s="163"/>
      <c r="O44" s="147"/>
      <c r="P44" s="130"/>
      <c r="Q44" s="130"/>
      <c r="R44" s="130"/>
      <c r="S44" s="130"/>
      <c r="T44" s="130"/>
      <c r="U44" s="130"/>
    </row>
    <row r="45" spans="1:23" s="31" customFormat="1" ht="68.25" customHeight="1" x14ac:dyDescent="0.25">
      <c r="A45" s="190"/>
      <c r="B45" s="147"/>
      <c r="C45" s="197"/>
      <c r="D45" s="197"/>
      <c r="E45" s="147"/>
      <c r="F45" s="15" t="s">
        <v>66</v>
      </c>
      <c r="G45" s="53">
        <f t="shared" si="24"/>
        <v>1102462.0899999999</v>
      </c>
      <c r="H45" s="53">
        <f t="shared" ref="H45:M45" si="27">H50</f>
        <v>565173.36</v>
      </c>
      <c r="I45" s="53">
        <f t="shared" si="27"/>
        <v>537288.73</v>
      </c>
      <c r="J45" s="53">
        <f t="shared" si="27"/>
        <v>0</v>
      </c>
      <c r="K45" s="53">
        <f t="shared" si="27"/>
        <v>0</v>
      </c>
      <c r="L45" s="53">
        <f t="shared" si="27"/>
        <v>0</v>
      </c>
      <c r="M45" s="53">
        <f t="shared" si="27"/>
        <v>0</v>
      </c>
      <c r="N45" s="163"/>
      <c r="O45" s="147"/>
      <c r="P45" s="130"/>
      <c r="Q45" s="130"/>
      <c r="R45" s="130"/>
      <c r="S45" s="130"/>
      <c r="T45" s="130"/>
      <c r="U45" s="130"/>
    </row>
    <row r="46" spans="1:23" s="31" customFormat="1" ht="69" customHeight="1" x14ac:dyDescent="0.25">
      <c r="A46" s="190"/>
      <c r="B46" s="147"/>
      <c r="C46" s="197"/>
      <c r="D46" s="197"/>
      <c r="E46" s="147"/>
      <c r="F46" s="15" t="s">
        <v>67</v>
      </c>
      <c r="G46" s="53">
        <f t="shared" si="24"/>
        <v>0</v>
      </c>
      <c r="H46" s="53">
        <f t="shared" ref="H46:M46" si="28">H51</f>
        <v>0</v>
      </c>
      <c r="I46" s="53">
        <f t="shared" si="28"/>
        <v>0</v>
      </c>
      <c r="J46" s="53">
        <f t="shared" si="28"/>
        <v>0</v>
      </c>
      <c r="K46" s="53">
        <f t="shared" si="28"/>
        <v>0</v>
      </c>
      <c r="L46" s="53">
        <f t="shared" si="28"/>
        <v>0</v>
      </c>
      <c r="M46" s="53">
        <f t="shared" si="28"/>
        <v>0</v>
      </c>
      <c r="N46" s="163"/>
      <c r="O46" s="147"/>
      <c r="P46" s="130"/>
      <c r="Q46" s="130"/>
      <c r="R46" s="130"/>
      <c r="S46" s="130"/>
      <c r="T46" s="130"/>
      <c r="U46" s="130"/>
    </row>
    <row r="47" spans="1:23" s="31" customFormat="1" ht="34.5" customHeight="1" x14ac:dyDescent="0.25">
      <c r="A47" s="191"/>
      <c r="B47" s="148"/>
      <c r="C47" s="198"/>
      <c r="D47" s="198"/>
      <c r="E47" s="148"/>
      <c r="F47" s="15" t="s">
        <v>68</v>
      </c>
      <c r="G47" s="53">
        <f t="shared" si="24"/>
        <v>265264</v>
      </c>
      <c r="H47" s="53">
        <f t="shared" ref="H47:M47" si="29">H52</f>
        <v>60844</v>
      </c>
      <c r="I47" s="53">
        <f t="shared" si="29"/>
        <v>84420</v>
      </c>
      <c r="J47" s="53">
        <f t="shared" si="29"/>
        <v>60000</v>
      </c>
      <c r="K47" s="53">
        <f t="shared" si="29"/>
        <v>60000</v>
      </c>
      <c r="L47" s="53">
        <f t="shared" si="29"/>
        <v>0</v>
      </c>
      <c r="M47" s="53">
        <f t="shared" si="29"/>
        <v>0</v>
      </c>
      <c r="N47" s="164"/>
      <c r="O47" s="148"/>
      <c r="P47" s="131"/>
      <c r="Q47" s="131"/>
      <c r="R47" s="131"/>
      <c r="S47" s="131"/>
      <c r="T47" s="131"/>
      <c r="U47" s="131"/>
    </row>
    <row r="48" spans="1:23" s="26" customFormat="1" ht="30" customHeight="1" x14ac:dyDescent="0.25">
      <c r="A48" s="186" t="s">
        <v>10</v>
      </c>
      <c r="B48" s="129" t="s">
        <v>124</v>
      </c>
      <c r="C48" s="138" t="s">
        <v>87</v>
      </c>
      <c r="D48" s="138" t="s">
        <v>122</v>
      </c>
      <c r="E48" s="129" t="s">
        <v>21</v>
      </c>
      <c r="F48" s="14" t="s">
        <v>8</v>
      </c>
      <c r="G48" s="54">
        <f t="shared" si="24"/>
        <v>17548284.920000002</v>
      </c>
      <c r="H48" s="54">
        <f>H49+H50+H51+H52</f>
        <v>3806478.86</v>
      </c>
      <c r="I48" s="54">
        <f t="shared" ref="I48" si="30">I49+I50+I51+I52</f>
        <v>3513434.3</v>
      </c>
      <c r="J48" s="54">
        <f t="shared" ref="J48:L48" si="31">J49+J50+J51+J52</f>
        <v>2949451.44</v>
      </c>
      <c r="K48" s="54">
        <f t="shared" si="31"/>
        <v>2981816.3199999998</v>
      </c>
      <c r="L48" s="54">
        <f t="shared" si="31"/>
        <v>2148552</v>
      </c>
      <c r="M48" s="54">
        <f t="shared" ref="M48" si="32">M49+M50+M51+M52</f>
        <v>2148552</v>
      </c>
      <c r="N48" s="141" t="s">
        <v>47</v>
      </c>
      <c r="O48" s="135" t="s">
        <v>45</v>
      </c>
      <c r="P48" s="135">
        <v>618.42999999999995</v>
      </c>
      <c r="Q48" s="135">
        <v>624.97</v>
      </c>
      <c r="R48" s="135">
        <v>633.35</v>
      </c>
      <c r="S48" s="135">
        <v>633.35</v>
      </c>
      <c r="T48" s="135">
        <v>633.35</v>
      </c>
      <c r="U48" s="135">
        <v>633.35</v>
      </c>
      <c r="V48" s="31"/>
      <c r="W48" s="31"/>
    </row>
    <row r="49" spans="1:23" s="26" customFormat="1" ht="84.75" customHeight="1" x14ac:dyDescent="0.25">
      <c r="A49" s="187"/>
      <c r="B49" s="130"/>
      <c r="C49" s="139"/>
      <c r="D49" s="139"/>
      <c r="E49" s="130"/>
      <c r="F49" s="14" t="s">
        <v>81</v>
      </c>
      <c r="G49" s="54">
        <f t="shared" si="24"/>
        <v>16180558.83</v>
      </c>
      <c r="H49" s="54">
        <v>3180461.5</v>
      </c>
      <c r="I49" s="54">
        <v>2891725.57</v>
      </c>
      <c r="J49" s="54">
        <v>2889451.44</v>
      </c>
      <c r="K49" s="54">
        <v>2921816.32</v>
      </c>
      <c r="L49" s="54">
        <v>2148552</v>
      </c>
      <c r="M49" s="54">
        <v>2148552</v>
      </c>
      <c r="N49" s="142"/>
      <c r="O49" s="137"/>
      <c r="P49" s="137"/>
      <c r="Q49" s="137"/>
      <c r="R49" s="137"/>
      <c r="S49" s="137"/>
      <c r="T49" s="137"/>
      <c r="U49" s="137"/>
      <c r="V49" s="31"/>
      <c r="W49" s="31"/>
    </row>
    <row r="50" spans="1:23" s="26" customFormat="1" ht="49.5" customHeight="1" x14ac:dyDescent="0.25">
      <c r="A50" s="187"/>
      <c r="B50" s="130"/>
      <c r="C50" s="139"/>
      <c r="D50" s="139"/>
      <c r="E50" s="130"/>
      <c r="F50" s="14" t="s">
        <v>66</v>
      </c>
      <c r="G50" s="54">
        <f t="shared" ref="G50:G51" si="33">M50+H50+I50+J50+K50+L50</f>
        <v>1102462.0899999999</v>
      </c>
      <c r="H50" s="54">
        <v>565173.36</v>
      </c>
      <c r="I50" s="54">
        <v>537288.73</v>
      </c>
      <c r="J50" s="54">
        <v>0</v>
      </c>
      <c r="K50" s="54">
        <v>0</v>
      </c>
      <c r="L50" s="54">
        <v>0</v>
      </c>
      <c r="M50" s="54">
        <v>0</v>
      </c>
      <c r="N50" s="250" t="s">
        <v>147</v>
      </c>
      <c r="O50" s="5" t="s">
        <v>48</v>
      </c>
      <c r="P50" s="5">
        <v>75.5</v>
      </c>
      <c r="Q50" s="63">
        <v>73.47</v>
      </c>
      <c r="R50" s="229">
        <v>73.47</v>
      </c>
      <c r="S50" s="229">
        <v>73.47</v>
      </c>
      <c r="T50" s="229">
        <v>0</v>
      </c>
      <c r="U50" s="229">
        <v>0</v>
      </c>
      <c r="V50" s="31"/>
      <c r="W50" s="31"/>
    </row>
    <row r="51" spans="1:23" s="26" customFormat="1" ht="168" customHeight="1" x14ac:dyDescent="0.25">
      <c r="A51" s="187"/>
      <c r="B51" s="130"/>
      <c r="C51" s="139"/>
      <c r="D51" s="139"/>
      <c r="E51" s="130"/>
      <c r="F51" s="14" t="s">
        <v>67</v>
      </c>
      <c r="G51" s="54">
        <f t="shared" si="33"/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251"/>
      <c r="O51" s="5"/>
      <c r="P51" s="5"/>
      <c r="Q51" s="104"/>
      <c r="R51" s="230"/>
      <c r="S51" s="230"/>
      <c r="T51" s="230"/>
      <c r="U51" s="230"/>
      <c r="V51" s="31"/>
      <c r="W51" s="31"/>
    </row>
    <row r="52" spans="1:23" s="26" customFormat="1" ht="47.25" customHeight="1" x14ac:dyDescent="0.25">
      <c r="A52" s="188"/>
      <c r="B52" s="131"/>
      <c r="C52" s="140"/>
      <c r="D52" s="140"/>
      <c r="E52" s="131"/>
      <c r="F52" s="14" t="s">
        <v>68</v>
      </c>
      <c r="G52" s="54">
        <f>M52+H52+I52</f>
        <v>145264</v>
      </c>
      <c r="H52" s="54">
        <v>60844</v>
      </c>
      <c r="I52" s="54">
        <v>84420</v>
      </c>
      <c r="J52" s="54">
        <v>60000</v>
      </c>
      <c r="K52" s="54">
        <v>60000</v>
      </c>
      <c r="L52" s="54">
        <v>0</v>
      </c>
      <c r="M52" s="54">
        <v>0</v>
      </c>
      <c r="N52" s="124"/>
      <c r="O52" s="48"/>
      <c r="P52" s="48"/>
      <c r="Q52" s="48"/>
      <c r="R52" s="48"/>
      <c r="S52" s="48"/>
      <c r="T52" s="48"/>
      <c r="U52" s="48"/>
      <c r="V52" s="31"/>
      <c r="W52" s="31"/>
    </row>
    <row r="53" spans="1:23" s="21" customFormat="1" ht="30.75" customHeight="1" x14ac:dyDescent="0.25">
      <c r="A53" s="267" t="s">
        <v>60</v>
      </c>
      <c r="B53" s="268"/>
      <c r="C53" s="268"/>
      <c r="D53" s="268"/>
      <c r="E53" s="268"/>
      <c r="F53" s="268"/>
      <c r="G53" s="268"/>
      <c r="H53" s="268"/>
      <c r="I53" s="268"/>
      <c r="J53" s="268"/>
      <c r="K53" s="268"/>
      <c r="L53" s="268"/>
      <c r="M53" s="268"/>
      <c r="N53" s="268"/>
      <c r="O53" s="268"/>
      <c r="P53" s="269"/>
      <c r="Q53" s="11"/>
      <c r="R53" s="11"/>
      <c r="S53" s="11"/>
      <c r="T53" s="11"/>
      <c r="U53" s="11"/>
      <c r="V53" s="32"/>
      <c r="W53" s="32"/>
    </row>
    <row r="54" spans="1:23" s="31" customFormat="1" ht="21.75" customHeight="1" x14ac:dyDescent="0.25">
      <c r="A54" s="189">
        <v>3</v>
      </c>
      <c r="B54" s="146" t="s">
        <v>61</v>
      </c>
      <c r="C54" s="196" t="s">
        <v>87</v>
      </c>
      <c r="D54" s="196" t="s">
        <v>122</v>
      </c>
      <c r="E54" s="146" t="s">
        <v>21</v>
      </c>
      <c r="F54" s="15" t="s">
        <v>8</v>
      </c>
      <c r="G54" s="16">
        <f>M54+H54+I54+J54+K54+L54</f>
        <v>262724205.62</v>
      </c>
      <c r="H54" s="16">
        <f>H69+H59+H64</f>
        <v>62191932.350000001</v>
      </c>
      <c r="I54" s="16">
        <f t="shared" ref="I54:M54" si="34">I69+I59+I64</f>
        <v>63453969.310000002</v>
      </c>
      <c r="J54" s="16">
        <f t="shared" si="34"/>
        <v>43899476.740000002</v>
      </c>
      <c r="K54" s="16">
        <f t="shared" si="34"/>
        <v>36420848.859999999</v>
      </c>
      <c r="L54" s="16">
        <f t="shared" si="34"/>
        <v>28378989.18</v>
      </c>
      <c r="M54" s="16">
        <f t="shared" si="34"/>
        <v>28378989.18</v>
      </c>
      <c r="N54" s="141" t="s">
        <v>103</v>
      </c>
      <c r="O54" s="129" t="s">
        <v>103</v>
      </c>
      <c r="P54" s="129" t="s">
        <v>103</v>
      </c>
      <c r="Q54" s="129" t="s">
        <v>103</v>
      </c>
      <c r="R54" s="129" t="s">
        <v>103</v>
      </c>
      <c r="S54" s="129" t="s">
        <v>103</v>
      </c>
      <c r="T54" s="129" t="s">
        <v>103</v>
      </c>
      <c r="U54" s="129" t="s">
        <v>103</v>
      </c>
    </row>
    <row r="55" spans="1:23" s="31" customFormat="1" ht="119.25" customHeight="1" x14ac:dyDescent="0.25">
      <c r="A55" s="190"/>
      <c r="B55" s="147"/>
      <c r="C55" s="197"/>
      <c r="D55" s="197"/>
      <c r="E55" s="147"/>
      <c r="F55" s="15" t="s">
        <v>81</v>
      </c>
      <c r="G55" s="16">
        <f>M55+H55+I55+J55+K55+L55</f>
        <v>187640197.36000001</v>
      </c>
      <c r="H55" s="16">
        <f t="shared" ref="H55:M55" si="35">H70+H60+H65</f>
        <v>39563924.730000004</v>
      </c>
      <c r="I55" s="16">
        <f t="shared" si="35"/>
        <v>39211531.990000002</v>
      </c>
      <c r="J55" s="16">
        <f t="shared" si="35"/>
        <v>29792695.079999998</v>
      </c>
      <c r="K55" s="16">
        <f t="shared" si="35"/>
        <v>22314067.199999999</v>
      </c>
      <c r="L55" s="16">
        <f t="shared" si="35"/>
        <v>28378989.18</v>
      </c>
      <c r="M55" s="16">
        <f t="shared" si="35"/>
        <v>28378989.18</v>
      </c>
      <c r="N55" s="149"/>
      <c r="O55" s="130"/>
      <c r="P55" s="130"/>
      <c r="Q55" s="130"/>
      <c r="R55" s="130"/>
      <c r="S55" s="130"/>
      <c r="T55" s="130"/>
      <c r="U55" s="130"/>
    </row>
    <row r="56" spans="1:23" s="31" customFormat="1" ht="64.5" customHeight="1" x14ac:dyDescent="0.25">
      <c r="A56" s="190"/>
      <c r="B56" s="147"/>
      <c r="C56" s="197"/>
      <c r="D56" s="197"/>
      <c r="E56" s="147"/>
      <c r="F56" s="15" t="s">
        <v>66</v>
      </c>
      <c r="G56" s="16">
        <f>M56+H56+I56+J56+K56+L56</f>
        <v>15814892.440000001</v>
      </c>
      <c r="H56" s="16">
        <f t="shared" ref="H56:M56" si="36">H71+H61+H66</f>
        <v>8226125.9500000002</v>
      </c>
      <c r="I56" s="53">
        <f t="shared" si="36"/>
        <v>7588766.4900000002</v>
      </c>
      <c r="J56" s="53">
        <f t="shared" si="36"/>
        <v>0</v>
      </c>
      <c r="K56" s="53">
        <f t="shared" si="36"/>
        <v>0</v>
      </c>
      <c r="L56" s="53">
        <f t="shared" si="36"/>
        <v>0</v>
      </c>
      <c r="M56" s="53">
        <f t="shared" si="36"/>
        <v>0</v>
      </c>
      <c r="N56" s="149"/>
      <c r="O56" s="130"/>
      <c r="P56" s="130"/>
      <c r="Q56" s="130"/>
      <c r="R56" s="130"/>
      <c r="S56" s="130"/>
      <c r="T56" s="130"/>
      <c r="U56" s="130"/>
    </row>
    <row r="57" spans="1:23" s="31" customFormat="1" ht="65.25" customHeight="1" x14ac:dyDescent="0.25">
      <c r="A57" s="190"/>
      <c r="B57" s="147"/>
      <c r="C57" s="197"/>
      <c r="D57" s="197"/>
      <c r="E57" s="147"/>
      <c r="F57" s="15" t="s">
        <v>67</v>
      </c>
      <c r="G57" s="16">
        <f>M57+H57+I57+J57+K57+L57</f>
        <v>30147732.609999999</v>
      </c>
      <c r="H57" s="16">
        <f t="shared" ref="H57:M57" si="37">H72+H62+H67</f>
        <v>7124574</v>
      </c>
      <c r="I57" s="53">
        <f t="shared" si="37"/>
        <v>9009595.2899999991</v>
      </c>
      <c r="J57" s="53">
        <f t="shared" si="37"/>
        <v>7006781.6600000001</v>
      </c>
      <c r="K57" s="53">
        <f t="shared" si="37"/>
        <v>7006781.6600000001</v>
      </c>
      <c r="L57" s="53">
        <f t="shared" si="37"/>
        <v>0</v>
      </c>
      <c r="M57" s="53">
        <f t="shared" si="37"/>
        <v>0</v>
      </c>
      <c r="N57" s="149"/>
      <c r="O57" s="130"/>
      <c r="P57" s="130"/>
      <c r="Q57" s="130"/>
      <c r="R57" s="130"/>
      <c r="S57" s="130"/>
      <c r="T57" s="130"/>
      <c r="U57" s="130"/>
    </row>
    <row r="58" spans="1:23" s="31" customFormat="1" ht="57" customHeight="1" x14ac:dyDescent="0.25">
      <c r="A58" s="191"/>
      <c r="B58" s="148"/>
      <c r="C58" s="198"/>
      <c r="D58" s="198"/>
      <c r="E58" s="148"/>
      <c r="F58" s="15" t="s">
        <v>68</v>
      </c>
      <c r="G58" s="16">
        <f>M58+H58+I58+J58+K58+L58</f>
        <v>29121383.210000001</v>
      </c>
      <c r="H58" s="16">
        <f t="shared" ref="H58:M58" si="38">H73+H63+H68</f>
        <v>7277307.6699999999</v>
      </c>
      <c r="I58" s="53">
        <f t="shared" si="38"/>
        <v>7644075.54</v>
      </c>
      <c r="J58" s="53">
        <f t="shared" si="38"/>
        <v>7100000</v>
      </c>
      <c r="K58" s="53">
        <f t="shared" si="38"/>
        <v>7100000</v>
      </c>
      <c r="L58" s="53">
        <f t="shared" si="38"/>
        <v>0</v>
      </c>
      <c r="M58" s="53">
        <f t="shared" si="38"/>
        <v>0</v>
      </c>
      <c r="N58" s="142"/>
      <c r="O58" s="131"/>
      <c r="P58" s="131"/>
      <c r="Q58" s="131"/>
      <c r="R58" s="131"/>
      <c r="S58" s="131"/>
      <c r="T58" s="131"/>
      <c r="U58" s="131"/>
    </row>
    <row r="59" spans="1:23" s="35" customFormat="1" ht="107.25" customHeight="1" x14ac:dyDescent="0.25">
      <c r="A59" s="217" t="s">
        <v>25</v>
      </c>
      <c r="B59" s="129" t="s">
        <v>131</v>
      </c>
      <c r="C59" s="138" t="s">
        <v>87</v>
      </c>
      <c r="D59" s="138" t="s">
        <v>122</v>
      </c>
      <c r="E59" s="129" t="s">
        <v>21</v>
      </c>
      <c r="F59" s="15" t="s">
        <v>8</v>
      </c>
      <c r="G59" s="13">
        <f>G60+G61+G62+G63</f>
        <v>209170787.72</v>
      </c>
      <c r="H59" s="13">
        <f t="shared" ref="H59:I59" si="39">H60+H61+H62+H63</f>
        <v>49424181.460000001</v>
      </c>
      <c r="I59" s="54">
        <f t="shared" si="39"/>
        <v>50698744.539999999</v>
      </c>
      <c r="J59" s="54">
        <f t="shared" ref="J59:L59" si="40">J60+J61+J62+J63</f>
        <v>32814071.68</v>
      </c>
      <c r="K59" s="54">
        <f t="shared" si="40"/>
        <v>25282597.5</v>
      </c>
      <c r="L59" s="54">
        <f t="shared" si="40"/>
        <v>25475596.27</v>
      </c>
      <c r="M59" s="54">
        <f t="shared" ref="M59" si="41">M60+M61+M62+M63</f>
        <v>25475596.27</v>
      </c>
      <c r="N59" s="109" t="s">
        <v>141</v>
      </c>
      <c r="O59" s="7" t="s">
        <v>45</v>
      </c>
      <c r="P59" s="7">
        <v>11872.46</v>
      </c>
      <c r="Q59" s="7">
        <v>11998.09</v>
      </c>
      <c r="R59" s="7">
        <v>12158.93</v>
      </c>
      <c r="S59" s="7">
        <v>12158.93</v>
      </c>
      <c r="T59" s="7">
        <v>12158.93</v>
      </c>
      <c r="U59" s="7">
        <v>12158.93</v>
      </c>
    </row>
    <row r="60" spans="1:23" s="36" customFormat="1" ht="101.25" customHeight="1" x14ac:dyDescent="0.25">
      <c r="A60" s="218"/>
      <c r="B60" s="130"/>
      <c r="C60" s="139"/>
      <c r="D60" s="139"/>
      <c r="E60" s="130"/>
      <c r="F60" s="14" t="s">
        <v>81</v>
      </c>
      <c r="G60" s="13">
        <f>M60+H60+I60+J60+K60+L60</f>
        <v>164899372.14000002</v>
      </c>
      <c r="H60" s="13">
        <v>35209997.670000002</v>
      </c>
      <c r="I60" s="54">
        <v>35331506.210000001</v>
      </c>
      <c r="J60" s="54">
        <v>25469074.949999999</v>
      </c>
      <c r="K60" s="54">
        <v>17937600.77</v>
      </c>
      <c r="L60" s="54">
        <v>25475596.27</v>
      </c>
      <c r="M60" s="54">
        <v>25475596.27</v>
      </c>
      <c r="N60" s="123" t="s">
        <v>142</v>
      </c>
      <c r="O60" s="8" t="s">
        <v>48</v>
      </c>
      <c r="P60" s="8">
        <v>22.77</v>
      </c>
      <c r="Q60" s="8">
        <v>23.02</v>
      </c>
      <c r="R60" s="8">
        <v>23.02</v>
      </c>
      <c r="S60" s="8">
        <v>23.02</v>
      </c>
      <c r="T60" s="8">
        <v>23.02</v>
      </c>
      <c r="U60" s="8">
        <v>23.02</v>
      </c>
      <c r="V60" s="35"/>
      <c r="W60" s="35"/>
    </row>
    <row r="61" spans="1:23" s="36" customFormat="1" ht="53.25" customHeight="1" x14ac:dyDescent="0.25">
      <c r="A61" s="218"/>
      <c r="B61" s="130"/>
      <c r="C61" s="139"/>
      <c r="D61" s="139"/>
      <c r="E61" s="130"/>
      <c r="F61" s="14" t="s">
        <v>66</v>
      </c>
      <c r="G61" s="13">
        <f t="shared" ref="G61:G63" si="42">M61+H61+I61+J61+K61+L61</f>
        <v>12867422.41</v>
      </c>
      <c r="H61" s="13">
        <v>6739661.8200000003</v>
      </c>
      <c r="I61" s="54">
        <v>6127760.5899999999</v>
      </c>
      <c r="J61" s="54">
        <v>0</v>
      </c>
      <c r="K61" s="54">
        <v>0</v>
      </c>
      <c r="L61" s="54">
        <v>0</v>
      </c>
      <c r="M61" s="54">
        <v>0</v>
      </c>
      <c r="N61" s="250" t="s">
        <v>147</v>
      </c>
      <c r="O61" s="14" t="s">
        <v>48</v>
      </c>
      <c r="P61" s="7">
        <v>75.5</v>
      </c>
      <c r="Q61" s="54">
        <v>73.47</v>
      </c>
      <c r="R61" s="54">
        <v>73.47</v>
      </c>
      <c r="S61" s="54">
        <v>73.47</v>
      </c>
      <c r="T61" s="54">
        <v>0</v>
      </c>
      <c r="U61" s="54">
        <v>0</v>
      </c>
      <c r="V61" s="35"/>
      <c r="W61" s="35"/>
    </row>
    <row r="62" spans="1:23" s="36" customFormat="1" ht="57" customHeight="1" x14ac:dyDescent="0.25">
      <c r="A62" s="218"/>
      <c r="B62" s="130"/>
      <c r="C62" s="139"/>
      <c r="D62" s="139"/>
      <c r="E62" s="130"/>
      <c r="F62" s="14" t="s">
        <v>67</v>
      </c>
      <c r="G62" s="13">
        <f t="shared" si="42"/>
        <v>20296751.66</v>
      </c>
      <c r="H62" s="13">
        <v>4707757</v>
      </c>
      <c r="I62" s="54">
        <v>6099001.2000000002</v>
      </c>
      <c r="J62" s="54">
        <v>4744996.7300000004</v>
      </c>
      <c r="K62" s="54">
        <v>4744996.7300000004</v>
      </c>
      <c r="L62" s="54">
        <v>0</v>
      </c>
      <c r="M62" s="54">
        <v>0</v>
      </c>
      <c r="N62" s="251"/>
      <c r="O62" s="129"/>
      <c r="P62" s="135"/>
      <c r="Q62" s="135"/>
      <c r="R62" s="135"/>
      <c r="S62" s="135"/>
      <c r="T62" s="135"/>
      <c r="U62" s="135"/>
      <c r="V62" s="35"/>
      <c r="W62" s="35"/>
    </row>
    <row r="63" spans="1:23" s="36" customFormat="1" ht="108" customHeight="1" x14ac:dyDescent="0.25">
      <c r="A63" s="219"/>
      <c r="B63" s="131"/>
      <c r="C63" s="140"/>
      <c r="D63" s="140"/>
      <c r="E63" s="131"/>
      <c r="F63" s="14" t="s">
        <v>68</v>
      </c>
      <c r="G63" s="13">
        <f t="shared" si="42"/>
        <v>11107241.51</v>
      </c>
      <c r="H63" s="13">
        <v>2766764.97</v>
      </c>
      <c r="I63" s="54">
        <v>3140476.54</v>
      </c>
      <c r="J63" s="54">
        <v>2600000</v>
      </c>
      <c r="K63" s="54">
        <v>2600000</v>
      </c>
      <c r="L63" s="54">
        <v>0</v>
      </c>
      <c r="M63" s="54">
        <v>0</v>
      </c>
      <c r="N63" s="252"/>
      <c r="O63" s="131"/>
      <c r="P63" s="137"/>
      <c r="Q63" s="137"/>
      <c r="R63" s="137"/>
      <c r="S63" s="137"/>
      <c r="T63" s="137"/>
      <c r="U63" s="137"/>
      <c r="V63" s="35"/>
      <c r="W63" s="35"/>
    </row>
    <row r="64" spans="1:23" s="36" customFormat="1" ht="92.25" customHeight="1" x14ac:dyDescent="0.25">
      <c r="A64" s="217" t="s">
        <v>26</v>
      </c>
      <c r="B64" s="129" t="s">
        <v>132</v>
      </c>
      <c r="C64" s="138" t="s">
        <v>87</v>
      </c>
      <c r="D64" s="138" t="s">
        <v>122</v>
      </c>
      <c r="E64" s="129" t="s">
        <v>74</v>
      </c>
      <c r="F64" s="14" t="s">
        <v>8</v>
      </c>
      <c r="G64" s="54">
        <f>G65+G66+G67+G68</f>
        <v>53553417.900000006</v>
      </c>
      <c r="H64" s="54">
        <f>H65+H66+H67+H68</f>
        <v>12767750.890000001</v>
      </c>
      <c r="I64" s="54">
        <f t="shared" ref="I64:M64" si="43">I65+I66+I67+I68</f>
        <v>12755224.77</v>
      </c>
      <c r="J64" s="54">
        <f t="shared" si="43"/>
        <v>11085405.060000001</v>
      </c>
      <c r="K64" s="54">
        <f t="shared" si="43"/>
        <v>11138251.359999999</v>
      </c>
      <c r="L64" s="54">
        <f t="shared" si="43"/>
        <v>2903392.91</v>
      </c>
      <c r="M64" s="54">
        <f t="shared" si="43"/>
        <v>2903392.91</v>
      </c>
      <c r="N64" s="109" t="s">
        <v>139</v>
      </c>
      <c r="O64" s="7" t="s">
        <v>45</v>
      </c>
      <c r="P64" s="7">
        <v>1570.68</v>
      </c>
      <c r="Q64" s="7">
        <v>1587.3</v>
      </c>
      <c r="R64" s="7">
        <v>1608.58</v>
      </c>
      <c r="S64" s="7">
        <v>1608.58</v>
      </c>
      <c r="T64" s="7">
        <v>1608.58</v>
      </c>
      <c r="U64" s="7">
        <v>1608.58</v>
      </c>
      <c r="V64" s="35"/>
      <c r="W64" s="35"/>
    </row>
    <row r="65" spans="1:23" s="36" customFormat="1" ht="81.75" customHeight="1" x14ac:dyDescent="0.25">
      <c r="A65" s="218"/>
      <c r="B65" s="130"/>
      <c r="C65" s="139"/>
      <c r="D65" s="139"/>
      <c r="E65" s="130"/>
      <c r="F65" s="14" t="s">
        <v>81</v>
      </c>
      <c r="G65" s="54">
        <f>M65+H65+I65+J65+K65+L65</f>
        <v>22740825.219999999</v>
      </c>
      <c r="H65" s="54">
        <v>4353927.0599999996</v>
      </c>
      <c r="I65" s="54">
        <v>3880025.78</v>
      </c>
      <c r="J65" s="54">
        <v>4323620.13</v>
      </c>
      <c r="K65" s="54">
        <v>4376466.43</v>
      </c>
      <c r="L65" s="54">
        <v>2903392.91</v>
      </c>
      <c r="M65" s="54">
        <v>2903392.91</v>
      </c>
      <c r="N65" s="123" t="s">
        <v>140</v>
      </c>
      <c r="O65" s="8" t="s">
        <v>48</v>
      </c>
      <c r="P65" s="8">
        <v>0.34</v>
      </c>
      <c r="Q65" s="8">
        <v>0.34</v>
      </c>
      <c r="R65" s="8">
        <v>0.35</v>
      </c>
      <c r="S65" s="8">
        <v>0.35</v>
      </c>
      <c r="T65" s="8">
        <v>0.35</v>
      </c>
      <c r="U65" s="8">
        <v>0.35</v>
      </c>
      <c r="V65" s="35"/>
      <c r="W65" s="35"/>
    </row>
    <row r="66" spans="1:23" s="36" customFormat="1" ht="217.5" customHeight="1" x14ac:dyDescent="0.25">
      <c r="A66" s="218"/>
      <c r="B66" s="130"/>
      <c r="C66" s="139"/>
      <c r="D66" s="139"/>
      <c r="E66" s="130"/>
      <c r="F66" s="14" t="s">
        <v>66</v>
      </c>
      <c r="G66" s="54">
        <f t="shared" ref="G66:G68" si="44">M66+H66+I66+J66+K66+L66</f>
        <v>2947470.03</v>
      </c>
      <c r="H66" s="54">
        <v>1486464.13</v>
      </c>
      <c r="I66" s="54">
        <v>1461005.9</v>
      </c>
      <c r="J66" s="54"/>
      <c r="K66" s="54"/>
      <c r="L66" s="54">
        <v>0</v>
      </c>
      <c r="M66" s="54">
        <v>0</v>
      </c>
      <c r="N66" s="110" t="s">
        <v>147</v>
      </c>
      <c r="O66" s="95" t="s">
        <v>48</v>
      </c>
      <c r="P66" s="2">
        <v>75.5</v>
      </c>
      <c r="Q66" s="54">
        <v>73.47</v>
      </c>
      <c r="R66" s="54">
        <v>73.47</v>
      </c>
      <c r="S66" s="54">
        <v>73.47</v>
      </c>
      <c r="T66" s="54">
        <v>0</v>
      </c>
      <c r="U66" s="54">
        <v>0</v>
      </c>
      <c r="V66" s="35"/>
      <c r="W66" s="35"/>
    </row>
    <row r="67" spans="1:23" s="36" customFormat="1" ht="60" customHeight="1" x14ac:dyDescent="0.25">
      <c r="A67" s="218"/>
      <c r="B67" s="130"/>
      <c r="C67" s="139"/>
      <c r="D67" s="139"/>
      <c r="E67" s="130"/>
      <c r="F67" s="14" t="s">
        <v>67</v>
      </c>
      <c r="G67" s="54">
        <f t="shared" si="44"/>
        <v>9850980.9499999993</v>
      </c>
      <c r="H67" s="54">
        <v>2416817</v>
      </c>
      <c r="I67" s="54">
        <v>2910594.09</v>
      </c>
      <c r="J67" s="54">
        <v>2261784.9300000002</v>
      </c>
      <c r="K67" s="54">
        <v>2261784.9300000002</v>
      </c>
      <c r="L67" s="54">
        <v>0</v>
      </c>
      <c r="M67" s="54">
        <v>0</v>
      </c>
      <c r="N67" s="141"/>
      <c r="O67" s="129"/>
      <c r="P67" s="135"/>
      <c r="Q67" s="129"/>
      <c r="R67" s="129"/>
      <c r="S67" s="129"/>
      <c r="T67" s="129"/>
      <c r="U67" s="129"/>
      <c r="V67" s="35"/>
      <c r="W67" s="35"/>
    </row>
    <row r="68" spans="1:23" s="36" customFormat="1" ht="36" customHeight="1" x14ac:dyDescent="0.25">
      <c r="A68" s="219"/>
      <c r="B68" s="131"/>
      <c r="C68" s="140"/>
      <c r="D68" s="140"/>
      <c r="E68" s="131"/>
      <c r="F68" s="14" t="s">
        <v>68</v>
      </c>
      <c r="G68" s="54">
        <f t="shared" si="44"/>
        <v>18014141.699999999</v>
      </c>
      <c r="H68" s="54">
        <v>4510542.7</v>
      </c>
      <c r="I68" s="54">
        <v>4503599</v>
      </c>
      <c r="J68" s="54">
        <v>4500000</v>
      </c>
      <c r="K68" s="54">
        <v>4500000</v>
      </c>
      <c r="L68" s="54">
        <v>0</v>
      </c>
      <c r="M68" s="54">
        <v>0</v>
      </c>
      <c r="N68" s="142"/>
      <c r="O68" s="131"/>
      <c r="P68" s="137"/>
      <c r="Q68" s="131"/>
      <c r="R68" s="131"/>
      <c r="S68" s="131"/>
      <c r="T68" s="131"/>
      <c r="U68" s="131"/>
      <c r="V68" s="35"/>
      <c r="W68" s="35"/>
    </row>
    <row r="69" spans="1:23" s="26" customFormat="1" ht="34.5" customHeight="1" x14ac:dyDescent="0.25">
      <c r="A69" s="186" t="s">
        <v>64</v>
      </c>
      <c r="B69" s="129" t="s">
        <v>65</v>
      </c>
      <c r="C69" s="138" t="s">
        <v>87</v>
      </c>
      <c r="D69" s="138" t="s">
        <v>122</v>
      </c>
      <c r="E69" s="129" t="s">
        <v>21</v>
      </c>
      <c r="F69" s="14" t="s">
        <v>8</v>
      </c>
      <c r="G69" s="54">
        <f>I69+J69+K69+L69+M69</f>
        <v>0</v>
      </c>
      <c r="H69" s="54">
        <f>H70+H71+H72+H73</f>
        <v>0</v>
      </c>
      <c r="I69" s="54">
        <f t="shared" ref="I69" si="45">I70+I71+I72+I73</f>
        <v>0</v>
      </c>
      <c r="J69" s="54">
        <f t="shared" ref="J69:L69" si="46">J70+J71+J72+J73</f>
        <v>0</v>
      </c>
      <c r="K69" s="54">
        <f t="shared" si="46"/>
        <v>0</v>
      </c>
      <c r="L69" s="54">
        <f t="shared" si="46"/>
        <v>0</v>
      </c>
      <c r="M69" s="54">
        <f t="shared" ref="M69" si="47">M70+M71+M72+M73</f>
        <v>0</v>
      </c>
      <c r="N69" s="141" t="s">
        <v>118</v>
      </c>
      <c r="O69" s="129" t="s">
        <v>73</v>
      </c>
      <c r="P69" s="211">
        <v>0</v>
      </c>
      <c r="Q69" s="211">
        <v>0</v>
      </c>
      <c r="R69" s="211">
        <v>0</v>
      </c>
      <c r="S69" s="211">
        <v>0</v>
      </c>
      <c r="T69" s="211">
        <v>0</v>
      </c>
      <c r="U69" s="211">
        <v>0</v>
      </c>
      <c r="V69" s="31"/>
      <c r="W69" s="31"/>
    </row>
    <row r="70" spans="1:23" s="26" customFormat="1" ht="105.75" customHeight="1" x14ac:dyDescent="0.25">
      <c r="A70" s="187"/>
      <c r="B70" s="130"/>
      <c r="C70" s="139"/>
      <c r="D70" s="139"/>
      <c r="E70" s="130"/>
      <c r="F70" s="14" t="s">
        <v>81</v>
      </c>
      <c r="G70" s="54">
        <f t="shared" ref="G70:G73" si="48">I70+J70+K70+L70+M70</f>
        <v>0</v>
      </c>
      <c r="H70" s="54">
        <v>0</v>
      </c>
      <c r="I70" s="54">
        <v>0</v>
      </c>
      <c r="J70" s="54">
        <v>0</v>
      </c>
      <c r="K70" s="54">
        <v>0</v>
      </c>
      <c r="L70" s="54">
        <f t="shared" ref="L70:L73" si="49">N70+O70+P70+Q70+R70</f>
        <v>0</v>
      </c>
      <c r="M70" s="54">
        <f t="shared" ref="M70:M73" si="50">O70+P70+Q70+R70+S70</f>
        <v>0</v>
      </c>
      <c r="N70" s="149"/>
      <c r="O70" s="130"/>
      <c r="P70" s="212"/>
      <c r="Q70" s="212"/>
      <c r="R70" s="212"/>
      <c r="S70" s="212"/>
      <c r="T70" s="212"/>
      <c r="U70" s="212"/>
      <c r="V70" s="31"/>
      <c r="W70" s="31"/>
    </row>
    <row r="71" spans="1:23" s="26" customFormat="1" ht="49.5" customHeight="1" x14ac:dyDescent="0.25">
      <c r="A71" s="187"/>
      <c r="B71" s="130"/>
      <c r="C71" s="139"/>
      <c r="D71" s="139"/>
      <c r="E71" s="130"/>
      <c r="F71" s="14" t="s">
        <v>66</v>
      </c>
      <c r="G71" s="54">
        <f t="shared" si="48"/>
        <v>0</v>
      </c>
      <c r="H71" s="54">
        <f t="shared" ref="H71:H73" si="51">J71+K71+L71+M71+N71</f>
        <v>0</v>
      </c>
      <c r="I71" s="54">
        <f t="shared" ref="I71:I73" si="52">K71+L71+M71+N71+O71</f>
        <v>0</v>
      </c>
      <c r="J71" s="54">
        <f t="shared" ref="J71:J73" si="53">L71+M71+N71+O71+P71</f>
        <v>0</v>
      </c>
      <c r="K71" s="54">
        <f t="shared" ref="K71:K73" si="54">M71+N71+O71+P71+Q71</f>
        <v>0</v>
      </c>
      <c r="L71" s="54">
        <f t="shared" si="49"/>
        <v>0</v>
      </c>
      <c r="M71" s="54">
        <f t="shared" si="50"/>
        <v>0</v>
      </c>
      <c r="N71" s="149"/>
      <c r="O71" s="130"/>
      <c r="P71" s="212"/>
      <c r="Q71" s="212"/>
      <c r="R71" s="212"/>
      <c r="S71" s="212"/>
      <c r="T71" s="212"/>
      <c r="U71" s="212"/>
      <c r="V71" s="31"/>
      <c r="W71" s="31"/>
    </row>
    <row r="72" spans="1:23" s="26" customFormat="1" ht="62.25" customHeight="1" x14ac:dyDescent="0.25">
      <c r="A72" s="187"/>
      <c r="B72" s="130"/>
      <c r="C72" s="139"/>
      <c r="D72" s="139"/>
      <c r="E72" s="130"/>
      <c r="F72" s="14" t="s">
        <v>67</v>
      </c>
      <c r="G72" s="54">
        <f t="shared" si="48"/>
        <v>0</v>
      </c>
      <c r="H72" s="54">
        <f t="shared" si="51"/>
        <v>0</v>
      </c>
      <c r="I72" s="54">
        <f t="shared" si="52"/>
        <v>0</v>
      </c>
      <c r="J72" s="54">
        <f t="shared" si="53"/>
        <v>0</v>
      </c>
      <c r="K72" s="54">
        <f t="shared" si="54"/>
        <v>0</v>
      </c>
      <c r="L72" s="54">
        <f t="shared" si="49"/>
        <v>0</v>
      </c>
      <c r="M72" s="54">
        <f t="shared" si="50"/>
        <v>0</v>
      </c>
      <c r="N72" s="149"/>
      <c r="O72" s="130"/>
      <c r="P72" s="212"/>
      <c r="Q72" s="212"/>
      <c r="R72" s="212"/>
      <c r="S72" s="212"/>
      <c r="T72" s="212"/>
      <c r="U72" s="212"/>
      <c r="V72" s="31"/>
      <c r="W72" s="31"/>
    </row>
    <row r="73" spans="1:23" s="26" customFormat="1" ht="41.25" customHeight="1" x14ac:dyDescent="0.25">
      <c r="A73" s="188"/>
      <c r="B73" s="131"/>
      <c r="C73" s="140"/>
      <c r="D73" s="140"/>
      <c r="E73" s="131"/>
      <c r="F73" s="14" t="s">
        <v>68</v>
      </c>
      <c r="G73" s="54">
        <f t="shared" si="48"/>
        <v>0</v>
      </c>
      <c r="H73" s="54">
        <f t="shared" si="51"/>
        <v>0</v>
      </c>
      <c r="I73" s="54">
        <f t="shared" si="52"/>
        <v>0</v>
      </c>
      <c r="J73" s="54">
        <f t="shared" si="53"/>
        <v>0</v>
      </c>
      <c r="K73" s="54">
        <f t="shared" si="54"/>
        <v>0</v>
      </c>
      <c r="L73" s="54">
        <f t="shared" si="49"/>
        <v>0</v>
      </c>
      <c r="M73" s="54">
        <f t="shared" si="50"/>
        <v>0</v>
      </c>
      <c r="N73" s="142"/>
      <c r="O73" s="131"/>
      <c r="P73" s="213"/>
      <c r="Q73" s="213"/>
      <c r="R73" s="213"/>
      <c r="S73" s="213"/>
      <c r="T73" s="213"/>
      <c r="U73" s="213"/>
      <c r="V73" s="31"/>
      <c r="W73" s="31"/>
    </row>
    <row r="74" spans="1:23" s="21" customFormat="1" ht="29.25" customHeight="1" x14ac:dyDescent="0.25">
      <c r="A74" s="273" t="s">
        <v>33</v>
      </c>
      <c r="B74" s="274"/>
      <c r="C74" s="274"/>
      <c r="D74" s="274"/>
      <c r="E74" s="274"/>
      <c r="F74" s="274"/>
      <c r="G74" s="274"/>
      <c r="H74" s="274"/>
      <c r="I74" s="274"/>
      <c r="J74" s="274"/>
      <c r="K74" s="274"/>
      <c r="L74" s="274"/>
      <c r="M74" s="274"/>
      <c r="N74" s="274"/>
      <c r="O74" s="274"/>
      <c r="P74" s="275"/>
      <c r="Q74" s="12"/>
      <c r="R74" s="12"/>
      <c r="S74" s="12"/>
      <c r="T74" s="12"/>
      <c r="U74" s="12"/>
      <c r="V74" s="32"/>
      <c r="W74" s="32"/>
    </row>
    <row r="75" spans="1:23" s="31" customFormat="1" ht="21.75" customHeight="1" x14ac:dyDescent="0.25">
      <c r="A75" s="189">
        <v>4</v>
      </c>
      <c r="B75" s="146" t="s">
        <v>27</v>
      </c>
      <c r="C75" s="196" t="s">
        <v>87</v>
      </c>
      <c r="D75" s="196" t="s">
        <v>122</v>
      </c>
      <c r="E75" s="146" t="s">
        <v>21</v>
      </c>
      <c r="F75" s="15" t="s">
        <v>8</v>
      </c>
      <c r="G75" s="16">
        <f t="shared" ref="G75:G81" si="55">M75+H75+I75+J75+K75+L75</f>
        <v>104194387.11000001</v>
      </c>
      <c r="H75" s="16">
        <f>H86+H80</f>
        <v>21570066.73</v>
      </c>
      <c r="I75" s="16">
        <f t="shared" ref="I75:M75" si="56">I86+I80</f>
        <v>20276937.329999998</v>
      </c>
      <c r="J75" s="16">
        <f t="shared" si="56"/>
        <v>16282109.4</v>
      </c>
      <c r="K75" s="16">
        <f t="shared" si="56"/>
        <v>16068756.65</v>
      </c>
      <c r="L75" s="16">
        <f t="shared" si="56"/>
        <v>14998258.5</v>
      </c>
      <c r="M75" s="16">
        <f t="shared" si="56"/>
        <v>14998258.5</v>
      </c>
      <c r="N75" s="162" t="s">
        <v>14</v>
      </c>
      <c r="O75" s="146" t="s">
        <v>14</v>
      </c>
      <c r="P75" s="146" t="s">
        <v>14</v>
      </c>
      <c r="Q75" s="146" t="s">
        <v>14</v>
      </c>
      <c r="R75" s="146" t="s">
        <v>14</v>
      </c>
      <c r="S75" s="146" t="s">
        <v>14</v>
      </c>
      <c r="T75" s="146" t="s">
        <v>14</v>
      </c>
      <c r="U75" s="146" t="s">
        <v>14</v>
      </c>
    </row>
    <row r="76" spans="1:23" s="31" customFormat="1" ht="120" customHeight="1" x14ac:dyDescent="0.25">
      <c r="A76" s="190"/>
      <c r="B76" s="147"/>
      <c r="C76" s="197"/>
      <c r="D76" s="197"/>
      <c r="E76" s="147"/>
      <c r="F76" s="15" t="s">
        <v>81</v>
      </c>
      <c r="G76" s="16">
        <f t="shared" si="55"/>
        <v>93684269.5</v>
      </c>
      <c r="H76" s="16">
        <f t="shared" ref="H76:M76" si="57">H87+H81</f>
        <v>15795091.73</v>
      </c>
      <c r="I76" s="16">
        <f t="shared" si="57"/>
        <v>16161794.720000001</v>
      </c>
      <c r="J76" s="16">
        <f t="shared" si="57"/>
        <v>15972109.4</v>
      </c>
      <c r="K76" s="16">
        <f t="shared" si="57"/>
        <v>15758756.65</v>
      </c>
      <c r="L76" s="16">
        <f t="shared" si="57"/>
        <v>14998258.5</v>
      </c>
      <c r="M76" s="16">
        <f t="shared" si="57"/>
        <v>14998258.5</v>
      </c>
      <c r="N76" s="163"/>
      <c r="O76" s="147"/>
      <c r="P76" s="147"/>
      <c r="Q76" s="147"/>
      <c r="R76" s="147"/>
      <c r="S76" s="147"/>
      <c r="T76" s="147"/>
      <c r="U76" s="147"/>
    </row>
    <row r="77" spans="1:23" s="31" customFormat="1" ht="67.5" customHeight="1" x14ac:dyDescent="0.25">
      <c r="A77" s="190"/>
      <c r="B77" s="147"/>
      <c r="C77" s="197"/>
      <c r="D77" s="197"/>
      <c r="E77" s="147"/>
      <c r="F77" s="15" t="s">
        <v>66</v>
      </c>
      <c r="G77" s="53">
        <f t="shared" si="55"/>
        <v>9166458</v>
      </c>
      <c r="H77" s="53">
        <f>H88+H82</f>
        <v>5444485</v>
      </c>
      <c r="I77" s="53">
        <f t="shared" ref="I77:M77" si="58">I88+I82</f>
        <v>3721973</v>
      </c>
      <c r="J77" s="53">
        <f t="shared" si="58"/>
        <v>0</v>
      </c>
      <c r="K77" s="53">
        <f t="shared" si="58"/>
        <v>0</v>
      </c>
      <c r="L77" s="53">
        <f t="shared" si="58"/>
        <v>0</v>
      </c>
      <c r="M77" s="53">
        <f t="shared" si="58"/>
        <v>0</v>
      </c>
      <c r="N77" s="163"/>
      <c r="O77" s="147"/>
      <c r="P77" s="147"/>
      <c r="Q77" s="147"/>
      <c r="R77" s="147"/>
      <c r="S77" s="147"/>
      <c r="T77" s="147"/>
      <c r="U77" s="147"/>
    </row>
    <row r="78" spans="1:23" s="31" customFormat="1" ht="65.25" customHeight="1" x14ac:dyDescent="0.25">
      <c r="A78" s="190"/>
      <c r="B78" s="147"/>
      <c r="C78" s="197"/>
      <c r="D78" s="197"/>
      <c r="E78" s="147"/>
      <c r="F78" s="15" t="s">
        <v>67</v>
      </c>
      <c r="G78" s="53">
        <f t="shared" si="55"/>
        <v>0</v>
      </c>
      <c r="H78" s="53">
        <f t="shared" ref="H78:M78" si="59">H89+H84</f>
        <v>0</v>
      </c>
      <c r="I78" s="53">
        <f t="shared" si="59"/>
        <v>0</v>
      </c>
      <c r="J78" s="53">
        <f t="shared" si="59"/>
        <v>0</v>
      </c>
      <c r="K78" s="53">
        <f t="shared" si="59"/>
        <v>0</v>
      </c>
      <c r="L78" s="53">
        <f t="shared" si="59"/>
        <v>0</v>
      </c>
      <c r="M78" s="53">
        <f t="shared" si="59"/>
        <v>0</v>
      </c>
      <c r="N78" s="163"/>
      <c r="O78" s="147"/>
      <c r="P78" s="147"/>
      <c r="Q78" s="147"/>
      <c r="R78" s="147"/>
      <c r="S78" s="147"/>
      <c r="T78" s="147"/>
      <c r="U78" s="147"/>
    </row>
    <row r="79" spans="1:23" s="31" customFormat="1" ht="42.75" customHeight="1" x14ac:dyDescent="0.25">
      <c r="A79" s="191"/>
      <c r="B79" s="148"/>
      <c r="C79" s="198"/>
      <c r="D79" s="198"/>
      <c r="E79" s="148"/>
      <c r="F79" s="15" t="s">
        <v>68</v>
      </c>
      <c r="G79" s="53">
        <f t="shared" si="55"/>
        <v>1343659.6099999999</v>
      </c>
      <c r="H79" s="53">
        <f t="shared" ref="H79:M79" si="60">H90+H85</f>
        <v>330490</v>
      </c>
      <c r="I79" s="53">
        <f t="shared" si="60"/>
        <v>393169.61</v>
      </c>
      <c r="J79" s="53">
        <f t="shared" si="60"/>
        <v>310000</v>
      </c>
      <c r="K79" s="53">
        <f t="shared" si="60"/>
        <v>310000</v>
      </c>
      <c r="L79" s="53">
        <f t="shared" si="60"/>
        <v>0</v>
      </c>
      <c r="M79" s="53">
        <f t="shared" si="60"/>
        <v>0</v>
      </c>
      <c r="N79" s="164"/>
      <c r="O79" s="148"/>
      <c r="P79" s="148"/>
      <c r="Q79" s="148"/>
      <c r="R79" s="148"/>
      <c r="S79" s="148"/>
      <c r="T79" s="148"/>
      <c r="U79" s="148"/>
    </row>
    <row r="80" spans="1:23" s="26" customFormat="1" ht="17.25" customHeight="1" x14ac:dyDescent="0.25">
      <c r="A80" s="186" t="s">
        <v>28</v>
      </c>
      <c r="B80" s="129" t="s">
        <v>164</v>
      </c>
      <c r="C80" s="217">
        <v>2021</v>
      </c>
      <c r="D80" s="217">
        <v>2026</v>
      </c>
      <c r="E80" s="129" t="s">
        <v>21</v>
      </c>
      <c r="F80" s="14" t="s">
        <v>8</v>
      </c>
      <c r="G80" s="54">
        <f t="shared" si="55"/>
        <v>103858387.11000001</v>
      </c>
      <c r="H80" s="54">
        <f>H81+H82+H84+H85</f>
        <v>21486066.73</v>
      </c>
      <c r="I80" s="54">
        <f t="shared" ref="I80" si="61">I81+I82+I84+I85</f>
        <v>20192937.329999998</v>
      </c>
      <c r="J80" s="54">
        <f t="shared" ref="J80:L80" si="62">J81+J82+J84+J85</f>
        <v>16282109.4</v>
      </c>
      <c r="K80" s="54">
        <f t="shared" si="62"/>
        <v>16068756.65</v>
      </c>
      <c r="L80" s="54">
        <f t="shared" si="62"/>
        <v>14914258.5</v>
      </c>
      <c r="M80" s="54">
        <f t="shared" ref="M80" si="63">M81+M82+M84+M85</f>
        <v>14914258.5</v>
      </c>
      <c r="N80" s="141" t="s">
        <v>49</v>
      </c>
      <c r="O80" s="129" t="s">
        <v>48</v>
      </c>
      <c r="P80" s="129">
        <v>6.74</v>
      </c>
      <c r="Q80" s="129">
        <v>6.74</v>
      </c>
      <c r="R80" s="129">
        <v>6.74</v>
      </c>
      <c r="S80" s="129">
        <v>6.74</v>
      </c>
      <c r="T80" s="129">
        <v>6.74</v>
      </c>
      <c r="U80" s="129">
        <v>6.74</v>
      </c>
      <c r="V80" s="31"/>
      <c r="W80" s="31"/>
    </row>
    <row r="81" spans="1:23" s="26" customFormat="1" ht="85.5" customHeight="1" x14ac:dyDescent="0.25">
      <c r="A81" s="187"/>
      <c r="B81" s="130"/>
      <c r="C81" s="218"/>
      <c r="D81" s="218"/>
      <c r="E81" s="130"/>
      <c r="F81" s="14" t="s">
        <v>81</v>
      </c>
      <c r="G81" s="54">
        <f t="shared" si="55"/>
        <v>93348269.5</v>
      </c>
      <c r="H81" s="54">
        <v>15711091.73</v>
      </c>
      <c r="I81" s="54">
        <v>16077794.720000001</v>
      </c>
      <c r="J81" s="54">
        <v>15972109.4</v>
      </c>
      <c r="K81" s="54">
        <v>15758756.65</v>
      </c>
      <c r="L81" s="54">
        <v>14914258.5</v>
      </c>
      <c r="M81" s="54">
        <v>14914258.5</v>
      </c>
      <c r="N81" s="142"/>
      <c r="O81" s="131"/>
      <c r="P81" s="131"/>
      <c r="Q81" s="131"/>
      <c r="R81" s="131"/>
      <c r="S81" s="131"/>
      <c r="T81" s="131"/>
      <c r="U81" s="131"/>
      <c r="V81" s="31"/>
      <c r="W81" s="31"/>
    </row>
    <row r="82" spans="1:23" s="26" customFormat="1" ht="232.5" customHeight="1" x14ac:dyDescent="0.25">
      <c r="A82" s="187"/>
      <c r="B82" s="130"/>
      <c r="C82" s="218"/>
      <c r="D82" s="218"/>
      <c r="E82" s="130"/>
      <c r="F82" s="129" t="s">
        <v>66</v>
      </c>
      <c r="G82" s="229">
        <f>M82+H82+I82</f>
        <v>9166458</v>
      </c>
      <c r="H82" s="229">
        <v>5444485</v>
      </c>
      <c r="I82" s="229">
        <v>3721973</v>
      </c>
      <c r="J82" s="229">
        <v>0</v>
      </c>
      <c r="K82" s="229">
        <v>0</v>
      </c>
      <c r="L82" s="229">
        <v>0</v>
      </c>
      <c r="M82" s="229">
        <v>0</v>
      </c>
      <c r="N82" s="125" t="s">
        <v>148</v>
      </c>
      <c r="O82" s="95" t="s">
        <v>48</v>
      </c>
      <c r="P82" s="2">
        <v>95</v>
      </c>
      <c r="Q82" s="63">
        <v>91.14</v>
      </c>
      <c r="R82" s="63">
        <v>0</v>
      </c>
      <c r="S82" s="63">
        <v>0</v>
      </c>
      <c r="T82" s="63">
        <v>0</v>
      </c>
      <c r="U82" s="63">
        <v>0</v>
      </c>
      <c r="V82" s="31"/>
      <c r="W82" s="31"/>
    </row>
    <row r="83" spans="1:23" s="26" customFormat="1" ht="83.25" customHeight="1" x14ac:dyDescent="0.25">
      <c r="A83" s="187"/>
      <c r="B83" s="130"/>
      <c r="C83" s="218"/>
      <c r="D83" s="218"/>
      <c r="E83" s="130"/>
      <c r="F83" s="131"/>
      <c r="G83" s="230"/>
      <c r="H83" s="230"/>
      <c r="I83" s="230"/>
      <c r="J83" s="230"/>
      <c r="K83" s="230"/>
      <c r="L83" s="230"/>
      <c r="M83" s="230"/>
      <c r="N83" s="124" t="s">
        <v>149</v>
      </c>
      <c r="O83" s="14" t="s">
        <v>48</v>
      </c>
      <c r="P83" s="7">
        <v>100</v>
      </c>
      <c r="Q83" s="64">
        <v>100</v>
      </c>
      <c r="R83" s="64">
        <v>0</v>
      </c>
      <c r="S83" s="64">
        <v>0</v>
      </c>
      <c r="T83" s="64">
        <v>0</v>
      </c>
      <c r="U83" s="64">
        <v>0</v>
      </c>
      <c r="V83" s="31"/>
      <c r="W83" s="31"/>
    </row>
    <row r="84" spans="1:23" s="26" customFormat="1" ht="58.5" customHeight="1" x14ac:dyDescent="0.25">
      <c r="A84" s="187"/>
      <c r="B84" s="130"/>
      <c r="C84" s="218"/>
      <c r="D84" s="218"/>
      <c r="E84" s="130"/>
      <c r="F84" s="14" t="s">
        <v>67</v>
      </c>
      <c r="G84" s="54">
        <f t="shared" ref="G84:G90" si="64">M84+H84+I84</f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110"/>
      <c r="O84" s="2"/>
      <c r="P84" s="2"/>
      <c r="Q84" s="56"/>
      <c r="R84" s="56"/>
      <c r="S84" s="56"/>
      <c r="T84" s="56"/>
      <c r="U84" s="56"/>
      <c r="V84" s="31"/>
      <c r="W84" s="31"/>
    </row>
    <row r="85" spans="1:23" s="26" customFormat="1" ht="34.5" customHeight="1" x14ac:dyDescent="0.25">
      <c r="A85" s="188"/>
      <c r="B85" s="131"/>
      <c r="C85" s="219"/>
      <c r="D85" s="219"/>
      <c r="E85" s="131"/>
      <c r="F85" s="14" t="s">
        <v>68</v>
      </c>
      <c r="G85" s="54">
        <f t="shared" si="64"/>
        <v>723659.61</v>
      </c>
      <c r="H85" s="54">
        <v>330490</v>
      </c>
      <c r="I85" s="54">
        <v>393169.61</v>
      </c>
      <c r="J85" s="54">
        <v>310000</v>
      </c>
      <c r="K85" s="54">
        <v>310000</v>
      </c>
      <c r="L85" s="54">
        <v>0</v>
      </c>
      <c r="M85" s="54">
        <v>0</v>
      </c>
      <c r="N85" s="121"/>
      <c r="O85" s="8"/>
      <c r="P85" s="8"/>
      <c r="Q85" s="8"/>
      <c r="R85" s="8"/>
      <c r="S85" s="8"/>
      <c r="T85" s="8"/>
      <c r="U85" s="8"/>
      <c r="V85" s="31"/>
      <c r="W85" s="31"/>
    </row>
    <row r="86" spans="1:23" s="26" customFormat="1" ht="16.149999999999999" customHeight="1" x14ac:dyDescent="0.25">
      <c r="A86" s="186" t="s">
        <v>162</v>
      </c>
      <c r="B86" s="129" t="s">
        <v>129</v>
      </c>
      <c r="C86" s="138" t="s">
        <v>87</v>
      </c>
      <c r="D86" s="138" t="s">
        <v>122</v>
      </c>
      <c r="E86" s="129" t="s">
        <v>21</v>
      </c>
      <c r="F86" s="14" t="s">
        <v>8</v>
      </c>
      <c r="G86" s="54">
        <f>M86+H86+I86+J86+K86+L86</f>
        <v>336000</v>
      </c>
      <c r="H86" s="54">
        <f>H87+H88++H89+H90</f>
        <v>84000</v>
      </c>
      <c r="I86" s="54">
        <f t="shared" ref="I86" si="65">I87+I88++I89+I90</f>
        <v>84000</v>
      </c>
      <c r="J86" s="54">
        <f t="shared" ref="J86:L86" si="66">J87+J88++J89+J90</f>
        <v>0</v>
      </c>
      <c r="K86" s="54">
        <f t="shared" si="66"/>
        <v>0</v>
      </c>
      <c r="L86" s="54">
        <f t="shared" si="66"/>
        <v>84000</v>
      </c>
      <c r="M86" s="54">
        <f t="shared" ref="M86" si="67">M87+M88++M89+M90</f>
        <v>84000</v>
      </c>
      <c r="N86" s="141" t="s">
        <v>119</v>
      </c>
      <c r="O86" s="129" t="s">
        <v>48</v>
      </c>
      <c r="P86" s="129">
        <v>5.33</v>
      </c>
      <c r="Q86" s="156">
        <v>5.33</v>
      </c>
      <c r="R86" s="156">
        <v>0</v>
      </c>
      <c r="S86" s="156">
        <v>0</v>
      </c>
      <c r="T86" s="129">
        <v>5.33</v>
      </c>
      <c r="U86" s="129">
        <v>5.33</v>
      </c>
      <c r="V86" s="31"/>
      <c r="W86" s="31"/>
    </row>
    <row r="87" spans="1:23" s="26" customFormat="1" ht="83.25" customHeight="1" x14ac:dyDescent="0.25">
      <c r="A87" s="187"/>
      <c r="B87" s="130"/>
      <c r="C87" s="139"/>
      <c r="D87" s="139"/>
      <c r="E87" s="130"/>
      <c r="F87" s="14" t="s">
        <v>81</v>
      </c>
      <c r="G87" s="54">
        <f>M87+H87+I87+J87+K87+L87</f>
        <v>336000</v>
      </c>
      <c r="H87" s="54">
        <v>84000</v>
      </c>
      <c r="I87" s="54">
        <v>84000</v>
      </c>
      <c r="J87" s="54">
        <v>0</v>
      </c>
      <c r="K87" s="54">
        <v>0</v>
      </c>
      <c r="L87" s="54">
        <v>84000</v>
      </c>
      <c r="M87" s="54">
        <v>84000</v>
      </c>
      <c r="N87" s="149"/>
      <c r="O87" s="130"/>
      <c r="P87" s="130"/>
      <c r="Q87" s="157"/>
      <c r="R87" s="157"/>
      <c r="S87" s="157"/>
      <c r="T87" s="130"/>
      <c r="U87" s="130"/>
      <c r="V87" s="31"/>
      <c r="W87" s="31"/>
    </row>
    <row r="88" spans="1:23" s="26" customFormat="1" ht="50.25" customHeight="1" x14ac:dyDescent="0.25">
      <c r="A88" s="187"/>
      <c r="B88" s="130"/>
      <c r="C88" s="139"/>
      <c r="D88" s="139"/>
      <c r="E88" s="130"/>
      <c r="F88" s="14" t="s">
        <v>66</v>
      </c>
      <c r="G88" s="54">
        <f>M88+H88+I88</f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149"/>
      <c r="O88" s="130"/>
      <c r="P88" s="130"/>
      <c r="Q88" s="157"/>
      <c r="R88" s="157"/>
      <c r="S88" s="157"/>
      <c r="T88" s="130"/>
      <c r="U88" s="130"/>
      <c r="V88" s="31"/>
      <c r="W88" s="31"/>
    </row>
    <row r="89" spans="1:23" s="26" customFormat="1" ht="54" customHeight="1" x14ac:dyDescent="0.25">
      <c r="A89" s="187"/>
      <c r="B89" s="130"/>
      <c r="C89" s="139"/>
      <c r="D89" s="139"/>
      <c r="E89" s="130"/>
      <c r="F89" s="14" t="s">
        <v>67</v>
      </c>
      <c r="G89" s="54">
        <f t="shared" si="64"/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149"/>
      <c r="O89" s="130"/>
      <c r="P89" s="130"/>
      <c r="Q89" s="157"/>
      <c r="R89" s="157"/>
      <c r="S89" s="157"/>
      <c r="T89" s="130"/>
      <c r="U89" s="130"/>
      <c r="V89" s="31"/>
      <c r="W89" s="31"/>
    </row>
    <row r="90" spans="1:23" s="26" customFormat="1" ht="31.5" x14ac:dyDescent="0.25">
      <c r="A90" s="188"/>
      <c r="B90" s="131"/>
      <c r="C90" s="140"/>
      <c r="D90" s="140"/>
      <c r="E90" s="131"/>
      <c r="F90" s="14" t="s">
        <v>68</v>
      </c>
      <c r="G90" s="54">
        <f t="shared" si="64"/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142"/>
      <c r="O90" s="131"/>
      <c r="P90" s="131"/>
      <c r="Q90" s="158"/>
      <c r="R90" s="158"/>
      <c r="S90" s="158"/>
      <c r="T90" s="131"/>
      <c r="U90" s="131"/>
      <c r="V90" s="31"/>
      <c r="W90" s="31"/>
    </row>
    <row r="91" spans="1:23" s="31" customFormat="1" x14ac:dyDescent="0.25">
      <c r="A91" s="177" t="s">
        <v>11</v>
      </c>
      <c r="B91" s="178"/>
      <c r="C91" s="178"/>
      <c r="D91" s="178"/>
      <c r="E91" s="179"/>
      <c r="F91" s="15" t="s">
        <v>8</v>
      </c>
      <c r="G91" s="53">
        <f>M91+H91+I91+J91+K91+L91</f>
        <v>472912844.17000002</v>
      </c>
      <c r="H91" s="53">
        <f t="shared" ref="H91:M95" si="68">H16+H43+H54+H75</f>
        <v>106404311.24000001</v>
      </c>
      <c r="I91" s="53">
        <f t="shared" si="68"/>
        <v>106611977.17</v>
      </c>
      <c r="J91" s="53">
        <f t="shared" si="68"/>
        <v>77291035.950000003</v>
      </c>
      <c r="K91" s="53">
        <f t="shared" si="68"/>
        <v>69547352.450000003</v>
      </c>
      <c r="L91" s="53">
        <f t="shared" si="68"/>
        <v>56529083.68</v>
      </c>
      <c r="M91" s="53">
        <f t="shared" si="68"/>
        <v>56529083.68</v>
      </c>
      <c r="N91" s="226" t="s">
        <v>103</v>
      </c>
      <c r="O91" s="205" t="s">
        <v>103</v>
      </c>
      <c r="P91" s="205" t="s">
        <v>103</v>
      </c>
      <c r="Q91" s="205" t="s">
        <v>103</v>
      </c>
      <c r="R91" s="205" t="s">
        <v>103</v>
      </c>
      <c r="S91" s="205" t="s">
        <v>103</v>
      </c>
      <c r="T91" s="205" t="s">
        <v>103</v>
      </c>
      <c r="U91" s="205" t="s">
        <v>103</v>
      </c>
    </row>
    <row r="92" spans="1:23" s="31" customFormat="1" ht="119.25" customHeight="1" x14ac:dyDescent="0.25">
      <c r="A92" s="180"/>
      <c r="B92" s="181"/>
      <c r="C92" s="181"/>
      <c r="D92" s="181"/>
      <c r="E92" s="182"/>
      <c r="F92" s="15" t="s">
        <v>81</v>
      </c>
      <c r="G92" s="53">
        <f>M92+H92+I92+J92+K92+L92</f>
        <v>360239196.28999996</v>
      </c>
      <c r="H92" s="53">
        <f t="shared" si="68"/>
        <v>70719052.810000002</v>
      </c>
      <c r="I92" s="53">
        <f t="shared" si="68"/>
        <v>68166460.200000003</v>
      </c>
      <c r="J92" s="53">
        <f t="shared" si="68"/>
        <v>58019599.709999993</v>
      </c>
      <c r="K92" s="53">
        <f t="shared" si="68"/>
        <v>50275916.210000001</v>
      </c>
      <c r="L92" s="53">
        <f t="shared" si="68"/>
        <v>56529083.68</v>
      </c>
      <c r="M92" s="53">
        <f t="shared" si="68"/>
        <v>56529083.68</v>
      </c>
      <c r="N92" s="227"/>
      <c r="O92" s="206"/>
      <c r="P92" s="206"/>
      <c r="Q92" s="206"/>
      <c r="R92" s="206"/>
      <c r="S92" s="206"/>
      <c r="T92" s="206"/>
      <c r="U92" s="206"/>
    </row>
    <row r="93" spans="1:23" s="31" customFormat="1" ht="61.5" customHeight="1" x14ac:dyDescent="0.25">
      <c r="A93" s="180"/>
      <c r="B93" s="181"/>
      <c r="C93" s="181"/>
      <c r="D93" s="181"/>
      <c r="E93" s="182"/>
      <c r="F93" s="15" t="s">
        <v>66</v>
      </c>
      <c r="G93" s="53">
        <f>M93+H93+I93+J93+K93+L93</f>
        <v>33404937.440000001</v>
      </c>
      <c r="H93" s="53">
        <f t="shared" si="68"/>
        <v>17915797.100000001</v>
      </c>
      <c r="I93" s="53">
        <f t="shared" si="68"/>
        <v>15489140.34</v>
      </c>
      <c r="J93" s="53">
        <f t="shared" si="68"/>
        <v>0</v>
      </c>
      <c r="K93" s="53">
        <f t="shared" si="68"/>
        <v>0</v>
      </c>
      <c r="L93" s="53">
        <f t="shared" si="68"/>
        <v>0</v>
      </c>
      <c r="M93" s="53">
        <f t="shared" si="68"/>
        <v>0</v>
      </c>
      <c r="N93" s="227"/>
      <c r="O93" s="206"/>
      <c r="P93" s="206"/>
      <c r="Q93" s="206"/>
      <c r="R93" s="206"/>
      <c r="S93" s="206"/>
      <c r="T93" s="206"/>
      <c r="U93" s="206"/>
    </row>
    <row r="94" spans="1:23" s="31" customFormat="1" ht="66.75" customHeight="1" x14ac:dyDescent="0.25">
      <c r="A94" s="180"/>
      <c r="B94" s="181"/>
      <c r="C94" s="181"/>
      <c r="D94" s="181"/>
      <c r="E94" s="182"/>
      <c r="F94" s="15" t="s">
        <v>67</v>
      </c>
      <c r="G94" s="53">
        <f>M94+H94+I94+J94+K94+L94</f>
        <v>48324731.960000001</v>
      </c>
      <c r="H94" s="53">
        <f t="shared" si="68"/>
        <v>10037148</v>
      </c>
      <c r="I94" s="53">
        <f t="shared" si="68"/>
        <v>14784711.48</v>
      </c>
      <c r="J94" s="53">
        <f t="shared" si="68"/>
        <v>11751436.24</v>
      </c>
      <c r="K94" s="53">
        <f t="shared" si="68"/>
        <v>11751436.24</v>
      </c>
      <c r="L94" s="53">
        <f t="shared" si="68"/>
        <v>0</v>
      </c>
      <c r="M94" s="53">
        <f t="shared" si="68"/>
        <v>0</v>
      </c>
      <c r="N94" s="227"/>
      <c r="O94" s="206"/>
      <c r="P94" s="206"/>
      <c r="Q94" s="206"/>
      <c r="R94" s="206"/>
      <c r="S94" s="206"/>
      <c r="T94" s="206"/>
      <c r="U94" s="206"/>
    </row>
    <row r="95" spans="1:23" s="37" customFormat="1" ht="32.25" thickBot="1" x14ac:dyDescent="0.3">
      <c r="A95" s="183"/>
      <c r="B95" s="184"/>
      <c r="C95" s="184"/>
      <c r="D95" s="184"/>
      <c r="E95" s="185"/>
      <c r="F95" s="15" t="s">
        <v>68</v>
      </c>
      <c r="G95" s="53">
        <f>M95+H95+I95+J95+K95+L95</f>
        <v>30943978.48</v>
      </c>
      <c r="H95" s="53">
        <f t="shared" si="68"/>
        <v>7732313.3300000001</v>
      </c>
      <c r="I95" s="53">
        <f t="shared" si="68"/>
        <v>8171665.1500000004</v>
      </c>
      <c r="J95" s="53">
        <f t="shared" si="68"/>
        <v>7520000</v>
      </c>
      <c r="K95" s="53">
        <f t="shared" si="68"/>
        <v>7520000</v>
      </c>
      <c r="L95" s="53">
        <f t="shared" si="68"/>
        <v>0</v>
      </c>
      <c r="M95" s="53">
        <f t="shared" si="68"/>
        <v>0</v>
      </c>
      <c r="N95" s="228"/>
      <c r="O95" s="207"/>
      <c r="P95" s="207"/>
      <c r="Q95" s="207"/>
      <c r="R95" s="207"/>
      <c r="S95" s="207"/>
      <c r="T95" s="207"/>
      <c r="U95" s="207"/>
    </row>
    <row r="96" spans="1:23" ht="21.75" customHeight="1" x14ac:dyDescent="0.25">
      <c r="A96" s="214" t="s">
        <v>29</v>
      </c>
      <c r="B96" s="215"/>
      <c r="C96" s="215"/>
      <c r="D96" s="215"/>
      <c r="E96" s="215"/>
      <c r="F96" s="215"/>
      <c r="G96" s="215"/>
      <c r="H96" s="215"/>
      <c r="I96" s="215"/>
      <c r="J96" s="215"/>
      <c r="K96" s="215"/>
      <c r="L96" s="215"/>
      <c r="M96" s="215"/>
      <c r="N96" s="215"/>
      <c r="O96" s="215"/>
      <c r="P96" s="216"/>
      <c r="Q96" s="10"/>
      <c r="R96" s="10"/>
      <c r="S96" s="10"/>
      <c r="T96" s="10"/>
      <c r="U96" s="10"/>
    </row>
    <row r="97" spans="1:23" ht="18.75" customHeight="1" x14ac:dyDescent="0.25">
      <c r="A97" s="214" t="s">
        <v>90</v>
      </c>
      <c r="B97" s="215"/>
      <c r="C97" s="215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6"/>
      <c r="Q97" s="10"/>
      <c r="R97" s="10"/>
      <c r="S97" s="10"/>
      <c r="T97" s="10"/>
      <c r="U97" s="10"/>
    </row>
    <row r="98" spans="1:23" ht="21" customHeight="1" x14ac:dyDescent="0.25">
      <c r="A98" s="214" t="s">
        <v>30</v>
      </c>
      <c r="B98" s="215"/>
      <c r="C98" s="215"/>
      <c r="D98" s="215"/>
      <c r="E98" s="215"/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6"/>
      <c r="Q98" s="10"/>
      <c r="R98" s="10"/>
      <c r="S98" s="10"/>
      <c r="T98" s="10"/>
      <c r="U98" s="10"/>
    </row>
    <row r="99" spans="1:23" ht="21.75" customHeight="1" x14ac:dyDescent="0.25">
      <c r="A99" s="214" t="s">
        <v>63</v>
      </c>
      <c r="B99" s="215"/>
      <c r="C99" s="215"/>
      <c r="D99" s="215"/>
      <c r="E99" s="215"/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6"/>
      <c r="Q99" s="10"/>
      <c r="R99" s="10"/>
      <c r="S99" s="10"/>
      <c r="T99" s="10"/>
      <c r="U99" s="10"/>
    </row>
    <row r="100" spans="1:23" ht="16.149999999999999" customHeight="1" x14ac:dyDescent="0.25">
      <c r="A100" s="189" t="s">
        <v>9</v>
      </c>
      <c r="B100" s="146" t="s">
        <v>113</v>
      </c>
      <c r="C100" s="196" t="s">
        <v>87</v>
      </c>
      <c r="D100" s="196" t="s">
        <v>122</v>
      </c>
      <c r="E100" s="146" t="s">
        <v>21</v>
      </c>
      <c r="F100" s="15" t="s">
        <v>8</v>
      </c>
      <c r="G100" s="16">
        <f>H100+I100+M100+J100+K100+L100</f>
        <v>6988289.7999999989</v>
      </c>
      <c r="H100" s="16">
        <f>H101+H102+H103+H104</f>
        <v>4224671.83</v>
      </c>
      <c r="I100" s="53">
        <f>I101+I102+I103+I104</f>
        <v>1790178.25</v>
      </c>
      <c r="J100" s="53">
        <f t="shared" ref="J100:L100" si="69">J101+J102+J103+J104</f>
        <v>208564.09</v>
      </c>
      <c r="K100" s="16">
        <f t="shared" si="69"/>
        <v>106523.27</v>
      </c>
      <c r="L100" s="16">
        <f t="shared" si="69"/>
        <v>329176.18</v>
      </c>
      <c r="M100" s="16">
        <f t="shared" ref="M100" si="70">M101+M102+M103+M104</f>
        <v>329176.18</v>
      </c>
      <c r="N100" s="141" t="s">
        <v>14</v>
      </c>
      <c r="O100" s="129" t="s">
        <v>14</v>
      </c>
      <c r="P100" s="129" t="s">
        <v>14</v>
      </c>
      <c r="Q100" s="129" t="s">
        <v>14</v>
      </c>
      <c r="R100" s="129" t="s">
        <v>14</v>
      </c>
      <c r="S100" s="129" t="s">
        <v>14</v>
      </c>
      <c r="T100" s="129" t="s">
        <v>14</v>
      </c>
      <c r="U100" s="129" t="s">
        <v>14</v>
      </c>
    </row>
    <row r="101" spans="1:23" ht="114" customHeight="1" x14ac:dyDescent="0.25">
      <c r="A101" s="190"/>
      <c r="B101" s="147"/>
      <c r="C101" s="197"/>
      <c r="D101" s="197"/>
      <c r="E101" s="147"/>
      <c r="F101" s="15" t="s">
        <v>81</v>
      </c>
      <c r="G101" s="53">
        <f>H101+I101+M101+J101+K101+L101</f>
        <v>3954955.8000000003</v>
      </c>
      <c r="H101" s="53">
        <f>H106+H111+H116+H121+H229+H126+H137+H147+H131+H142+H152+H157</f>
        <v>2224671.83</v>
      </c>
      <c r="I101" s="53">
        <f t="shared" ref="I101:M101" si="71">I106+I111+I116+I121+I229+I126+I137+I147+I131+I142+I152+I157</f>
        <v>756844.25</v>
      </c>
      <c r="J101" s="53">
        <f t="shared" si="71"/>
        <v>208564.09</v>
      </c>
      <c r="K101" s="53">
        <f t="shared" si="71"/>
        <v>106523.27</v>
      </c>
      <c r="L101" s="53">
        <f t="shared" si="71"/>
        <v>329176.18</v>
      </c>
      <c r="M101" s="53">
        <f t="shared" si="71"/>
        <v>329176.18</v>
      </c>
      <c r="N101" s="149"/>
      <c r="O101" s="130"/>
      <c r="P101" s="130"/>
      <c r="Q101" s="130"/>
      <c r="R101" s="130"/>
      <c r="S101" s="130"/>
      <c r="T101" s="130"/>
      <c r="U101" s="130"/>
    </row>
    <row r="102" spans="1:23" ht="67.5" customHeight="1" x14ac:dyDescent="0.25">
      <c r="A102" s="190"/>
      <c r="B102" s="147"/>
      <c r="C102" s="197"/>
      <c r="D102" s="197"/>
      <c r="E102" s="147"/>
      <c r="F102" s="15" t="s">
        <v>66</v>
      </c>
      <c r="G102" s="53">
        <f>H102+I102+M102+J102+K102+L102</f>
        <v>3033334</v>
      </c>
      <c r="H102" s="53">
        <f t="shared" ref="H102:M103" si="72">H107+H112+H117+H122+H230+H127+H138+H148+H132+H143+H153+H158</f>
        <v>2000000</v>
      </c>
      <c r="I102" s="53">
        <f t="shared" si="72"/>
        <v>1033334</v>
      </c>
      <c r="J102" s="53">
        <f t="shared" si="72"/>
        <v>0</v>
      </c>
      <c r="K102" s="53">
        <f t="shared" si="72"/>
        <v>0</v>
      </c>
      <c r="L102" s="53">
        <f t="shared" si="72"/>
        <v>0</v>
      </c>
      <c r="M102" s="53">
        <f t="shared" si="72"/>
        <v>0</v>
      </c>
      <c r="N102" s="149"/>
      <c r="O102" s="130"/>
      <c r="P102" s="130"/>
      <c r="Q102" s="130"/>
      <c r="R102" s="130"/>
      <c r="S102" s="130"/>
      <c r="T102" s="130"/>
      <c r="U102" s="130"/>
    </row>
    <row r="103" spans="1:23" ht="69" customHeight="1" x14ac:dyDescent="0.25">
      <c r="A103" s="190"/>
      <c r="B103" s="147"/>
      <c r="C103" s="197"/>
      <c r="D103" s="197"/>
      <c r="E103" s="147"/>
      <c r="F103" s="15" t="s">
        <v>67</v>
      </c>
      <c r="G103" s="53">
        <f>H103+I103+M103+J103+K103+L103</f>
        <v>0</v>
      </c>
      <c r="H103" s="53">
        <f t="shared" si="72"/>
        <v>0</v>
      </c>
      <c r="I103" s="53">
        <f t="shared" si="72"/>
        <v>0</v>
      </c>
      <c r="J103" s="53">
        <f t="shared" si="72"/>
        <v>0</v>
      </c>
      <c r="K103" s="53">
        <f t="shared" si="72"/>
        <v>0</v>
      </c>
      <c r="L103" s="53">
        <f t="shared" si="72"/>
        <v>0</v>
      </c>
      <c r="M103" s="53">
        <f t="shared" si="72"/>
        <v>0</v>
      </c>
      <c r="N103" s="149"/>
      <c r="O103" s="130"/>
      <c r="P103" s="130"/>
      <c r="Q103" s="130"/>
      <c r="R103" s="130"/>
      <c r="S103" s="130"/>
      <c r="T103" s="130"/>
      <c r="U103" s="130"/>
    </row>
    <row r="104" spans="1:23" ht="36" customHeight="1" x14ac:dyDescent="0.25">
      <c r="A104" s="191"/>
      <c r="B104" s="148"/>
      <c r="C104" s="198"/>
      <c r="D104" s="198"/>
      <c r="E104" s="148"/>
      <c r="F104" s="15" t="s">
        <v>68</v>
      </c>
      <c r="G104" s="53">
        <f>H104+I104+M104+J104+K104+L104</f>
        <v>0</v>
      </c>
      <c r="H104" s="53">
        <f t="shared" ref="H104:M104" si="73">H109+H114+H119+H124+H232+H129+H140+H150+H134+H145+H155</f>
        <v>0</v>
      </c>
      <c r="I104" s="53">
        <f t="shared" si="73"/>
        <v>0</v>
      </c>
      <c r="J104" s="53">
        <f t="shared" si="73"/>
        <v>0</v>
      </c>
      <c r="K104" s="53">
        <f t="shared" si="73"/>
        <v>0</v>
      </c>
      <c r="L104" s="53">
        <f t="shared" si="73"/>
        <v>0</v>
      </c>
      <c r="M104" s="53">
        <f t="shared" si="73"/>
        <v>0</v>
      </c>
      <c r="N104" s="142"/>
      <c r="O104" s="131"/>
      <c r="P104" s="131"/>
      <c r="Q104" s="131"/>
      <c r="R104" s="131"/>
      <c r="S104" s="131"/>
      <c r="T104" s="131"/>
      <c r="U104" s="131"/>
    </row>
    <row r="105" spans="1:23" s="24" customFormat="1" ht="15.75" customHeight="1" x14ac:dyDescent="0.25">
      <c r="A105" s="186" t="s">
        <v>34</v>
      </c>
      <c r="B105" s="129" t="s">
        <v>76</v>
      </c>
      <c r="C105" s="138" t="s">
        <v>87</v>
      </c>
      <c r="D105" s="138" t="s">
        <v>122</v>
      </c>
      <c r="E105" s="129" t="s">
        <v>21</v>
      </c>
      <c r="F105" s="14" t="s">
        <v>8</v>
      </c>
      <c r="G105" s="54">
        <f>G106+G107+G108+G109</f>
        <v>2210887.6799999997</v>
      </c>
      <c r="H105" s="54">
        <f t="shared" ref="H105:I105" si="74">H106+H107+H108+H109</f>
        <v>1617015.68</v>
      </c>
      <c r="I105" s="54">
        <f t="shared" si="74"/>
        <v>593872</v>
      </c>
      <c r="J105" s="54">
        <f t="shared" ref="J105:L105" si="75">J106+J107+J108+J109</f>
        <v>0</v>
      </c>
      <c r="K105" s="54">
        <f t="shared" si="75"/>
        <v>0</v>
      </c>
      <c r="L105" s="54">
        <f t="shared" si="75"/>
        <v>0</v>
      </c>
      <c r="M105" s="54">
        <f t="shared" ref="M105" si="76">M106+M107+M108+M109</f>
        <v>0</v>
      </c>
      <c r="N105" s="141" t="s">
        <v>116</v>
      </c>
      <c r="O105" s="135" t="s">
        <v>48</v>
      </c>
      <c r="P105" s="129">
        <v>100</v>
      </c>
      <c r="Q105" s="202">
        <v>100</v>
      </c>
      <c r="R105" s="208">
        <v>0</v>
      </c>
      <c r="S105" s="208">
        <v>100</v>
      </c>
      <c r="T105" s="208">
        <v>0</v>
      </c>
      <c r="U105" s="208">
        <v>0</v>
      </c>
      <c r="V105" s="38"/>
      <c r="W105" s="38"/>
    </row>
    <row r="106" spans="1:23" s="24" customFormat="1" ht="84.75" customHeight="1" x14ac:dyDescent="0.25">
      <c r="A106" s="187"/>
      <c r="B106" s="130"/>
      <c r="C106" s="139"/>
      <c r="D106" s="139"/>
      <c r="E106" s="130"/>
      <c r="F106" s="14" t="s">
        <v>81</v>
      </c>
      <c r="G106" s="54">
        <f>M106+H106+I106+J106+K106+L106</f>
        <v>2210887.6799999997</v>
      </c>
      <c r="H106" s="55">
        <v>1617015.68</v>
      </c>
      <c r="I106" s="55">
        <v>593872</v>
      </c>
      <c r="J106" s="55">
        <v>0</v>
      </c>
      <c r="K106" s="55">
        <v>0</v>
      </c>
      <c r="L106" s="55">
        <v>0</v>
      </c>
      <c r="M106" s="55">
        <v>0</v>
      </c>
      <c r="N106" s="149"/>
      <c r="O106" s="136"/>
      <c r="P106" s="130"/>
      <c r="Q106" s="203"/>
      <c r="R106" s="209"/>
      <c r="S106" s="209"/>
      <c r="T106" s="209"/>
      <c r="U106" s="209"/>
      <c r="V106" s="38"/>
      <c r="W106" s="38"/>
    </row>
    <row r="107" spans="1:23" s="24" customFormat="1" ht="54.75" customHeight="1" x14ac:dyDescent="0.25">
      <c r="A107" s="187"/>
      <c r="B107" s="130"/>
      <c r="C107" s="139"/>
      <c r="D107" s="139"/>
      <c r="E107" s="130"/>
      <c r="F107" s="14" t="s">
        <v>66</v>
      </c>
      <c r="G107" s="54">
        <f t="shared" ref="G107:G109" si="77">M107+H107+I107+J107+K107+L107</f>
        <v>0</v>
      </c>
      <c r="H107" s="55">
        <v>0</v>
      </c>
      <c r="I107" s="55">
        <v>0</v>
      </c>
      <c r="J107" s="55">
        <v>0</v>
      </c>
      <c r="K107" s="55">
        <v>0</v>
      </c>
      <c r="L107" s="55">
        <v>0</v>
      </c>
      <c r="M107" s="55">
        <v>0</v>
      </c>
      <c r="N107" s="149"/>
      <c r="O107" s="136"/>
      <c r="P107" s="130"/>
      <c r="Q107" s="203"/>
      <c r="R107" s="209"/>
      <c r="S107" s="209"/>
      <c r="T107" s="209"/>
      <c r="U107" s="209"/>
      <c r="V107" s="38"/>
      <c r="W107" s="38"/>
    </row>
    <row r="108" spans="1:23" s="24" customFormat="1" ht="47.25" x14ac:dyDescent="0.25">
      <c r="A108" s="187"/>
      <c r="B108" s="130"/>
      <c r="C108" s="139"/>
      <c r="D108" s="139"/>
      <c r="E108" s="130"/>
      <c r="F108" s="14" t="s">
        <v>67</v>
      </c>
      <c r="G108" s="54">
        <f t="shared" si="77"/>
        <v>0</v>
      </c>
      <c r="H108" s="55">
        <v>0</v>
      </c>
      <c r="I108" s="55">
        <v>0</v>
      </c>
      <c r="J108" s="55">
        <v>0</v>
      </c>
      <c r="K108" s="55">
        <v>0</v>
      </c>
      <c r="L108" s="55">
        <v>0</v>
      </c>
      <c r="M108" s="55">
        <v>0</v>
      </c>
      <c r="N108" s="149"/>
      <c r="O108" s="136"/>
      <c r="P108" s="130"/>
      <c r="Q108" s="203"/>
      <c r="R108" s="209"/>
      <c r="S108" s="209"/>
      <c r="T108" s="209"/>
      <c r="U108" s="209"/>
      <c r="V108" s="38"/>
      <c r="W108" s="38"/>
    </row>
    <row r="109" spans="1:23" s="24" customFormat="1" ht="36.75" customHeight="1" x14ac:dyDescent="0.25">
      <c r="A109" s="188"/>
      <c r="B109" s="131"/>
      <c r="C109" s="140"/>
      <c r="D109" s="140"/>
      <c r="E109" s="131"/>
      <c r="F109" s="14" t="s">
        <v>68</v>
      </c>
      <c r="G109" s="54">
        <f t="shared" si="77"/>
        <v>0</v>
      </c>
      <c r="H109" s="55">
        <v>0</v>
      </c>
      <c r="I109" s="55">
        <v>0</v>
      </c>
      <c r="J109" s="55">
        <v>0</v>
      </c>
      <c r="K109" s="55">
        <v>0</v>
      </c>
      <c r="L109" s="55">
        <v>0</v>
      </c>
      <c r="M109" s="55">
        <v>0</v>
      </c>
      <c r="N109" s="142"/>
      <c r="O109" s="137"/>
      <c r="P109" s="131"/>
      <c r="Q109" s="204"/>
      <c r="R109" s="210"/>
      <c r="S109" s="210"/>
      <c r="T109" s="210"/>
      <c r="U109" s="210"/>
      <c r="V109" s="38"/>
      <c r="W109" s="38"/>
    </row>
    <row r="110" spans="1:23" s="24" customFormat="1" ht="22.5" customHeight="1" x14ac:dyDescent="0.25">
      <c r="A110" s="186" t="s">
        <v>35</v>
      </c>
      <c r="B110" s="129" t="s">
        <v>155</v>
      </c>
      <c r="C110" s="138" t="s">
        <v>87</v>
      </c>
      <c r="D110" s="138" t="s">
        <v>122</v>
      </c>
      <c r="E110" s="129" t="s">
        <v>21</v>
      </c>
      <c r="F110" s="14" t="s">
        <v>8</v>
      </c>
      <c r="G110" s="54">
        <f>G111+G112+G113+G114</f>
        <v>2764625.84</v>
      </c>
      <c r="H110" s="54">
        <f>H111+H112+H113+H114</f>
        <v>2040816.33</v>
      </c>
      <c r="I110" s="54">
        <f t="shared" ref="I110" si="78">I111+I112+I113+I114</f>
        <v>723809.51</v>
      </c>
      <c r="J110" s="54">
        <f t="shared" ref="J110:L110" si="79">J111+J112+J113+J114</f>
        <v>0</v>
      </c>
      <c r="K110" s="54">
        <f t="shared" si="79"/>
        <v>0</v>
      </c>
      <c r="L110" s="54">
        <f t="shared" si="79"/>
        <v>0</v>
      </c>
      <c r="M110" s="54">
        <f t="shared" ref="M110" si="80">M111+M112+M113+M114</f>
        <v>0</v>
      </c>
      <c r="N110" s="141" t="s">
        <v>157</v>
      </c>
      <c r="O110" s="135" t="s">
        <v>48</v>
      </c>
      <c r="P110" s="202">
        <v>100</v>
      </c>
      <c r="Q110" s="202">
        <v>100</v>
      </c>
      <c r="R110" s="202">
        <v>0</v>
      </c>
      <c r="S110" s="208">
        <v>0</v>
      </c>
      <c r="T110" s="208">
        <v>0</v>
      </c>
      <c r="U110" s="208">
        <v>0</v>
      </c>
      <c r="V110" s="38"/>
      <c r="W110" s="38"/>
    </row>
    <row r="111" spans="1:23" s="24" customFormat="1" ht="84.75" customHeight="1" x14ac:dyDescent="0.25">
      <c r="A111" s="187"/>
      <c r="B111" s="130"/>
      <c r="C111" s="139"/>
      <c r="D111" s="139"/>
      <c r="E111" s="130"/>
      <c r="F111" s="14" t="s">
        <v>81</v>
      </c>
      <c r="G111" s="54">
        <f>H111+I111+M111+J111+K111+L111</f>
        <v>64625.84</v>
      </c>
      <c r="H111" s="55">
        <v>40816.33</v>
      </c>
      <c r="I111" s="55">
        <v>23809.51</v>
      </c>
      <c r="J111" s="55">
        <v>0</v>
      </c>
      <c r="K111" s="55">
        <v>0</v>
      </c>
      <c r="L111" s="55">
        <v>0</v>
      </c>
      <c r="M111" s="55">
        <v>0</v>
      </c>
      <c r="N111" s="142"/>
      <c r="O111" s="137"/>
      <c r="P111" s="204"/>
      <c r="Q111" s="204"/>
      <c r="R111" s="204"/>
      <c r="S111" s="210"/>
      <c r="T111" s="210"/>
      <c r="U111" s="210"/>
      <c r="V111" s="38"/>
      <c r="W111" s="38"/>
    </row>
    <row r="112" spans="1:23" s="24" customFormat="1" ht="55.5" customHeight="1" x14ac:dyDescent="0.25">
      <c r="A112" s="187"/>
      <c r="B112" s="130"/>
      <c r="C112" s="139"/>
      <c r="D112" s="139"/>
      <c r="E112" s="130"/>
      <c r="F112" s="14" t="s">
        <v>66</v>
      </c>
      <c r="G112" s="54">
        <f t="shared" ref="G112:G114" si="81">H112+I112+M112+J112+K112+L112</f>
        <v>2700000</v>
      </c>
      <c r="H112" s="55">
        <v>2000000</v>
      </c>
      <c r="I112" s="55">
        <v>700000</v>
      </c>
      <c r="J112" s="55">
        <v>0</v>
      </c>
      <c r="K112" s="55">
        <v>0</v>
      </c>
      <c r="L112" s="55">
        <v>0</v>
      </c>
      <c r="M112" s="55">
        <v>0</v>
      </c>
      <c r="N112" s="149" t="s">
        <v>156</v>
      </c>
      <c r="O112" s="136" t="s">
        <v>102</v>
      </c>
      <c r="P112" s="203">
        <v>9642</v>
      </c>
      <c r="Q112" s="52">
        <v>9642</v>
      </c>
      <c r="R112" s="52">
        <v>0</v>
      </c>
      <c r="S112" s="49">
        <v>0</v>
      </c>
      <c r="T112" s="49">
        <v>0</v>
      </c>
      <c r="U112" s="49">
        <v>0</v>
      </c>
      <c r="V112" s="38"/>
      <c r="W112" s="38"/>
    </row>
    <row r="113" spans="1:23" s="24" customFormat="1" ht="51.75" customHeight="1" x14ac:dyDescent="0.25">
      <c r="A113" s="187"/>
      <c r="B113" s="130"/>
      <c r="C113" s="139"/>
      <c r="D113" s="139"/>
      <c r="E113" s="130"/>
      <c r="F113" s="14" t="s">
        <v>67</v>
      </c>
      <c r="G113" s="54">
        <f t="shared" si="81"/>
        <v>0</v>
      </c>
      <c r="H113" s="55">
        <v>0</v>
      </c>
      <c r="I113" s="55">
        <v>0</v>
      </c>
      <c r="J113" s="55">
        <v>0</v>
      </c>
      <c r="K113" s="55">
        <v>0</v>
      </c>
      <c r="L113" s="55">
        <v>0</v>
      </c>
      <c r="M113" s="55">
        <v>0</v>
      </c>
      <c r="N113" s="149"/>
      <c r="O113" s="136"/>
      <c r="P113" s="203"/>
      <c r="Q113" s="52"/>
      <c r="R113" s="52"/>
      <c r="S113" s="49"/>
      <c r="T113" s="49"/>
      <c r="U113" s="49"/>
      <c r="V113" s="38"/>
      <c r="W113" s="38"/>
    </row>
    <row r="114" spans="1:23" s="24" customFormat="1" ht="34.9" customHeight="1" x14ac:dyDescent="0.25">
      <c r="A114" s="188"/>
      <c r="B114" s="131"/>
      <c r="C114" s="140"/>
      <c r="D114" s="140"/>
      <c r="E114" s="131"/>
      <c r="F114" s="14" t="s">
        <v>68</v>
      </c>
      <c r="G114" s="54">
        <f t="shared" si="81"/>
        <v>0</v>
      </c>
      <c r="H114" s="55">
        <v>0</v>
      </c>
      <c r="I114" s="55">
        <v>0</v>
      </c>
      <c r="J114" s="55">
        <v>0</v>
      </c>
      <c r="K114" s="55">
        <v>0</v>
      </c>
      <c r="L114" s="55">
        <v>0</v>
      </c>
      <c r="M114" s="55">
        <v>0</v>
      </c>
      <c r="N114" s="142"/>
      <c r="O114" s="137"/>
      <c r="P114" s="204"/>
      <c r="Q114" s="50"/>
      <c r="R114" s="50"/>
      <c r="S114" s="51"/>
      <c r="T114" s="51"/>
      <c r="U114" s="51"/>
      <c r="V114" s="38"/>
      <c r="W114" s="38"/>
    </row>
    <row r="115" spans="1:23" s="24" customFormat="1" ht="18" customHeight="1" x14ac:dyDescent="0.25">
      <c r="A115" s="186" t="s">
        <v>36</v>
      </c>
      <c r="B115" s="129" t="s">
        <v>31</v>
      </c>
      <c r="C115" s="138" t="s">
        <v>87</v>
      </c>
      <c r="D115" s="138" t="s">
        <v>122</v>
      </c>
      <c r="E115" s="129" t="s">
        <v>21</v>
      </c>
      <c r="F115" s="14" t="s">
        <v>8</v>
      </c>
      <c r="G115" s="54">
        <f>G116+G117+G118+G119</f>
        <v>55000</v>
      </c>
      <c r="H115" s="54">
        <f>H116+H117+H118+H119</f>
        <v>25000</v>
      </c>
      <c r="I115" s="54">
        <f t="shared" ref="I115" si="82">I116+I117+I118+I119</f>
        <v>30000</v>
      </c>
      <c r="J115" s="54">
        <f t="shared" ref="J115:L115" si="83">J116+J117+J118+J119</f>
        <v>0</v>
      </c>
      <c r="K115" s="54">
        <f t="shared" si="83"/>
        <v>0</v>
      </c>
      <c r="L115" s="54">
        <f t="shared" si="83"/>
        <v>0</v>
      </c>
      <c r="M115" s="54">
        <f t="shared" ref="M115" si="84">M116+M117+M118+M119</f>
        <v>0</v>
      </c>
      <c r="N115" s="141" t="s">
        <v>117</v>
      </c>
      <c r="O115" s="135" t="s">
        <v>48</v>
      </c>
      <c r="P115" s="202">
        <v>100</v>
      </c>
      <c r="Q115" s="202">
        <v>100</v>
      </c>
      <c r="R115" s="208">
        <v>0</v>
      </c>
      <c r="S115" s="208">
        <v>0</v>
      </c>
      <c r="T115" s="208">
        <v>0</v>
      </c>
      <c r="U115" s="208">
        <v>0</v>
      </c>
      <c r="V115" s="38"/>
      <c r="W115" s="38"/>
    </row>
    <row r="116" spans="1:23" s="24" customFormat="1" ht="84.75" customHeight="1" x14ac:dyDescent="0.25">
      <c r="A116" s="187"/>
      <c r="B116" s="130"/>
      <c r="C116" s="139"/>
      <c r="D116" s="139"/>
      <c r="E116" s="130"/>
      <c r="F116" s="14" t="s">
        <v>81</v>
      </c>
      <c r="G116" s="54">
        <f>H116+I116+M116+J116+K116</f>
        <v>55000</v>
      </c>
      <c r="H116" s="55">
        <v>25000</v>
      </c>
      <c r="I116" s="55">
        <v>30000</v>
      </c>
      <c r="J116" s="55">
        <v>0</v>
      </c>
      <c r="K116" s="55">
        <v>0</v>
      </c>
      <c r="L116" s="55">
        <v>0</v>
      </c>
      <c r="M116" s="55">
        <v>0</v>
      </c>
      <c r="N116" s="149"/>
      <c r="O116" s="136"/>
      <c r="P116" s="203"/>
      <c r="Q116" s="203"/>
      <c r="R116" s="209"/>
      <c r="S116" s="209"/>
      <c r="T116" s="209"/>
      <c r="U116" s="209"/>
      <c r="V116" s="38"/>
      <c r="W116" s="38"/>
    </row>
    <row r="117" spans="1:23" s="24" customFormat="1" ht="55.5" customHeight="1" x14ac:dyDescent="0.25">
      <c r="A117" s="187"/>
      <c r="B117" s="130"/>
      <c r="C117" s="139"/>
      <c r="D117" s="139"/>
      <c r="E117" s="130"/>
      <c r="F117" s="14" t="s">
        <v>66</v>
      </c>
      <c r="G117" s="54">
        <f t="shared" ref="G117:G119" si="85">H117+I117+M117+J117+K117</f>
        <v>0</v>
      </c>
      <c r="H117" s="55">
        <v>0</v>
      </c>
      <c r="I117" s="55">
        <v>0</v>
      </c>
      <c r="J117" s="55">
        <v>0</v>
      </c>
      <c r="K117" s="55">
        <v>0</v>
      </c>
      <c r="L117" s="55">
        <v>0</v>
      </c>
      <c r="M117" s="55">
        <v>0</v>
      </c>
      <c r="N117" s="149"/>
      <c r="O117" s="136"/>
      <c r="P117" s="203"/>
      <c r="Q117" s="203"/>
      <c r="R117" s="209"/>
      <c r="S117" s="209"/>
      <c r="T117" s="209"/>
      <c r="U117" s="209"/>
      <c r="V117" s="38"/>
      <c r="W117" s="38"/>
    </row>
    <row r="118" spans="1:23" s="24" customFormat="1" ht="52.5" customHeight="1" x14ac:dyDescent="0.25">
      <c r="A118" s="187"/>
      <c r="B118" s="130"/>
      <c r="C118" s="139"/>
      <c r="D118" s="139"/>
      <c r="E118" s="130"/>
      <c r="F118" s="14" t="s">
        <v>67</v>
      </c>
      <c r="G118" s="54">
        <f t="shared" si="85"/>
        <v>0</v>
      </c>
      <c r="H118" s="55">
        <v>0</v>
      </c>
      <c r="I118" s="55">
        <v>0</v>
      </c>
      <c r="J118" s="55">
        <v>0</v>
      </c>
      <c r="K118" s="55">
        <v>0</v>
      </c>
      <c r="L118" s="55">
        <v>0</v>
      </c>
      <c r="M118" s="55">
        <v>0</v>
      </c>
      <c r="N118" s="149"/>
      <c r="O118" s="136"/>
      <c r="P118" s="203"/>
      <c r="Q118" s="203"/>
      <c r="R118" s="209"/>
      <c r="S118" s="209"/>
      <c r="T118" s="209"/>
      <c r="U118" s="209"/>
      <c r="V118" s="38"/>
      <c r="W118" s="38"/>
    </row>
    <row r="119" spans="1:23" s="24" customFormat="1" ht="41.25" customHeight="1" x14ac:dyDescent="0.25">
      <c r="A119" s="188"/>
      <c r="B119" s="131"/>
      <c r="C119" s="140"/>
      <c r="D119" s="140"/>
      <c r="E119" s="131"/>
      <c r="F119" s="14" t="s">
        <v>68</v>
      </c>
      <c r="G119" s="54">
        <f t="shared" si="85"/>
        <v>0</v>
      </c>
      <c r="H119" s="55">
        <v>0</v>
      </c>
      <c r="I119" s="55">
        <v>0</v>
      </c>
      <c r="J119" s="55">
        <v>0</v>
      </c>
      <c r="K119" s="55">
        <v>0</v>
      </c>
      <c r="L119" s="55">
        <v>0</v>
      </c>
      <c r="M119" s="55">
        <v>0</v>
      </c>
      <c r="N119" s="142"/>
      <c r="O119" s="137"/>
      <c r="P119" s="204"/>
      <c r="Q119" s="204"/>
      <c r="R119" s="210"/>
      <c r="S119" s="210"/>
      <c r="T119" s="210"/>
      <c r="U119" s="210"/>
      <c r="V119" s="38"/>
      <c r="W119" s="38"/>
    </row>
    <row r="120" spans="1:23" s="24" customFormat="1" ht="21.75" customHeight="1" x14ac:dyDescent="0.25">
      <c r="A120" s="186" t="s">
        <v>56</v>
      </c>
      <c r="B120" s="129" t="s">
        <v>138</v>
      </c>
      <c r="C120" s="138" t="s">
        <v>87</v>
      </c>
      <c r="D120" s="138" t="s">
        <v>122</v>
      </c>
      <c r="E120" s="129" t="s">
        <v>21</v>
      </c>
      <c r="F120" s="14" t="s">
        <v>8</v>
      </c>
      <c r="G120" s="54">
        <f>G121+G122+G123+G124</f>
        <v>938016.05999999994</v>
      </c>
      <c r="H120" s="54">
        <f>H121+H122+H123+H124</f>
        <v>96665.34</v>
      </c>
      <c r="I120" s="54">
        <f t="shared" ref="I120" si="86">I121+I122+I123+I124</f>
        <v>102360</v>
      </c>
      <c r="J120" s="54">
        <f t="shared" ref="J120:L120" si="87">J121+J122+J123+J124</f>
        <v>102360</v>
      </c>
      <c r="K120" s="54">
        <f t="shared" si="87"/>
        <v>102360</v>
      </c>
      <c r="L120" s="54">
        <f t="shared" si="87"/>
        <v>267135.35999999999</v>
      </c>
      <c r="M120" s="54">
        <f t="shared" ref="M120" si="88">M121+M122+M123+M124</f>
        <v>267135.35999999999</v>
      </c>
      <c r="N120" s="141" t="s">
        <v>50</v>
      </c>
      <c r="O120" s="135" t="s">
        <v>48</v>
      </c>
      <c r="P120" s="156">
        <v>100</v>
      </c>
      <c r="Q120" s="156">
        <v>100</v>
      </c>
      <c r="R120" s="156">
        <v>100</v>
      </c>
      <c r="S120" s="156">
        <v>100</v>
      </c>
      <c r="T120" s="156">
        <v>100</v>
      </c>
      <c r="U120" s="156">
        <v>100</v>
      </c>
      <c r="V120" s="38"/>
      <c r="W120" s="38"/>
    </row>
    <row r="121" spans="1:23" s="24" customFormat="1" ht="85.5" customHeight="1" x14ac:dyDescent="0.25">
      <c r="A121" s="187"/>
      <c r="B121" s="130"/>
      <c r="C121" s="139"/>
      <c r="D121" s="139"/>
      <c r="E121" s="130"/>
      <c r="F121" s="14" t="s">
        <v>81</v>
      </c>
      <c r="G121" s="54">
        <f>H121+I121+M121+J121+K121+L121</f>
        <v>938016.05999999994</v>
      </c>
      <c r="H121" s="55">
        <v>96665.34</v>
      </c>
      <c r="I121" s="55">
        <v>102360</v>
      </c>
      <c r="J121" s="55">
        <v>102360</v>
      </c>
      <c r="K121" s="55">
        <v>102360</v>
      </c>
      <c r="L121" s="55">
        <v>267135.35999999999</v>
      </c>
      <c r="M121" s="55">
        <v>267135.35999999999</v>
      </c>
      <c r="N121" s="149"/>
      <c r="O121" s="136"/>
      <c r="P121" s="157"/>
      <c r="Q121" s="157"/>
      <c r="R121" s="157"/>
      <c r="S121" s="157"/>
      <c r="T121" s="157"/>
      <c r="U121" s="157"/>
      <c r="V121" s="38"/>
      <c r="W121" s="38"/>
    </row>
    <row r="122" spans="1:23" s="24" customFormat="1" ht="54" customHeight="1" x14ac:dyDescent="0.25">
      <c r="A122" s="187"/>
      <c r="B122" s="130"/>
      <c r="C122" s="139"/>
      <c r="D122" s="139"/>
      <c r="E122" s="130"/>
      <c r="F122" s="14" t="s">
        <v>66</v>
      </c>
      <c r="G122" s="54">
        <f t="shared" ref="G122:G124" si="89">H122+I122+M122+J122+K122+L122</f>
        <v>0</v>
      </c>
      <c r="H122" s="55">
        <v>0</v>
      </c>
      <c r="I122" s="55">
        <v>0</v>
      </c>
      <c r="J122" s="55">
        <v>0</v>
      </c>
      <c r="K122" s="55">
        <v>0</v>
      </c>
      <c r="L122" s="55">
        <v>0</v>
      </c>
      <c r="M122" s="55">
        <v>0</v>
      </c>
      <c r="N122" s="149"/>
      <c r="O122" s="136"/>
      <c r="P122" s="157"/>
      <c r="Q122" s="157"/>
      <c r="R122" s="157"/>
      <c r="S122" s="157"/>
      <c r="T122" s="157"/>
      <c r="U122" s="157"/>
      <c r="V122" s="38"/>
      <c r="W122" s="38"/>
    </row>
    <row r="123" spans="1:23" s="24" customFormat="1" ht="54" customHeight="1" x14ac:dyDescent="0.25">
      <c r="A123" s="187"/>
      <c r="B123" s="130"/>
      <c r="C123" s="139"/>
      <c r="D123" s="139"/>
      <c r="E123" s="130"/>
      <c r="F123" s="14" t="s">
        <v>67</v>
      </c>
      <c r="G123" s="54">
        <f t="shared" si="89"/>
        <v>0</v>
      </c>
      <c r="H123" s="55">
        <v>0</v>
      </c>
      <c r="I123" s="55">
        <v>0</v>
      </c>
      <c r="J123" s="55">
        <v>0</v>
      </c>
      <c r="K123" s="55">
        <v>0</v>
      </c>
      <c r="L123" s="55">
        <v>0</v>
      </c>
      <c r="M123" s="55">
        <v>0</v>
      </c>
      <c r="N123" s="149"/>
      <c r="O123" s="136"/>
      <c r="P123" s="157"/>
      <c r="Q123" s="157"/>
      <c r="R123" s="157"/>
      <c r="S123" s="157"/>
      <c r="T123" s="157"/>
      <c r="U123" s="157"/>
      <c r="V123" s="38"/>
      <c r="W123" s="38"/>
    </row>
    <row r="124" spans="1:23" s="24" customFormat="1" ht="40.5" customHeight="1" x14ac:dyDescent="0.25">
      <c r="A124" s="188"/>
      <c r="B124" s="131"/>
      <c r="C124" s="140"/>
      <c r="D124" s="140"/>
      <c r="E124" s="131"/>
      <c r="F124" s="14" t="s">
        <v>68</v>
      </c>
      <c r="G124" s="54">
        <f t="shared" si="89"/>
        <v>0</v>
      </c>
      <c r="H124" s="55">
        <v>0</v>
      </c>
      <c r="I124" s="55">
        <v>0</v>
      </c>
      <c r="J124" s="55">
        <v>0</v>
      </c>
      <c r="K124" s="55">
        <v>0</v>
      </c>
      <c r="L124" s="55">
        <v>0</v>
      </c>
      <c r="M124" s="55">
        <v>0</v>
      </c>
      <c r="N124" s="142"/>
      <c r="O124" s="137"/>
      <c r="P124" s="158"/>
      <c r="Q124" s="158"/>
      <c r="R124" s="158"/>
      <c r="S124" s="158"/>
      <c r="T124" s="158"/>
      <c r="U124" s="158"/>
      <c r="V124" s="38"/>
      <c r="W124" s="38"/>
    </row>
    <row r="125" spans="1:23" s="24" customFormat="1" ht="20.25" hidden="1" customHeight="1" x14ac:dyDescent="0.25">
      <c r="A125" s="186" t="s">
        <v>70</v>
      </c>
      <c r="B125" s="129" t="s">
        <v>57</v>
      </c>
      <c r="C125" s="201" t="s">
        <v>87</v>
      </c>
      <c r="D125" s="201" t="s">
        <v>112</v>
      </c>
      <c r="E125" s="129" t="s">
        <v>21</v>
      </c>
      <c r="F125" s="9" t="s">
        <v>8</v>
      </c>
      <c r="G125" s="54">
        <f>G126+G127+G128+G129</f>
        <v>0</v>
      </c>
      <c r="H125" s="54">
        <f t="shared" ref="H125:I125" si="90">H126+H127+H128+H129</f>
        <v>0</v>
      </c>
      <c r="I125" s="54">
        <f t="shared" si="90"/>
        <v>0</v>
      </c>
      <c r="J125" s="54">
        <f t="shared" ref="J125:L125" si="91">J126+J127+J128+J129</f>
        <v>0</v>
      </c>
      <c r="K125" s="54">
        <f t="shared" si="91"/>
        <v>0</v>
      </c>
      <c r="L125" s="54">
        <f t="shared" si="91"/>
        <v>0</v>
      </c>
      <c r="M125" s="54">
        <f t="shared" ref="M125" si="92">M126+M127+M128+M129</f>
        <v>0</v>
      </c>
      <c r="N125" s="141" t="s">
        <v>114</v>
      </c>
      <c r="O125" s="135" t="s">
        <v>48</v>
      </c>
      <c r="P125" s="156"/>
      <c r="Q125" s="156"/>
      <c r="R125" s="135"/>
      <c r="S125" s="135"/>
      <c r="T125" s="135"/>
      <c r="U125" s="135"/>
      <c r="V125" s="38"/>
      <c r="W125" s="38"/>
    </row>
    <row r="126" spans="1:23" s="24" customFormat="1" ht="84" hidden="1" customHeight="1" x14ac:dyDescent="0.25">
      <c r="A126" s="187"/>
      <c r="B126" s="130"/>
      <c r="C126" s="199"/>
      <c r="D126" s="199"/>
      <c r="E126" s="130"/>
      <c r="F126" s="14" t="s">
        <v>81</v>
      </c>
      <c r="G126" s="54">
        <f>H126+I126+M126</f>
        <v>0</v>
      </c>
      <c r="H126" s="55"/>
      <c r="I126" s="55"/>
      <c r="J126" s="55"/>
      <c r="K126" s="55"/>
      <c r="L126" s="55"/>
      <c r="M126" s="55"/>
      <c r="N126" s="149"/>
      <c r="O126" s="136"/>
      <c r="P126" s="157"/>
      <c r="Q126" s="157"/>
      <c r="R126" s="136"/>
      <c r="S126" s="136"/>
      <c r="T126" s="136"/>
      <c r="U126" s="136"/>
      <c r="V126" s="38"/>
      <c r="W126" s="38"/>
    </row>
    <row r="127" spans="1:23" s="24" customFormat="1" ht="48.75" hidden="1" customHeight="1" x14ac:dyDescent="0.25">
      <c r="A127" s="187"/>
      <c r="B127" s="130"/>
      <c r="C127" s="199"/>
      <c r="D127" s="199"/>
      <c r="E127" s="130"/>
      <c r="F127" s="14" t="s">
        <v>66</v>
      </c>
      <c r="G127" s="54">
        <f>H127+I127+M127</f>
        <v>0</v>
      </c>
      <c r="H127" s="55"/>
      <c r="I127" s="55"/>
      <c r="J127" s="55"/>
      <c r="K127" s="55"/>
      <c r="L127" s="55"/>
      <c r="M127" s="55"/>
      <c r="N127" s="149"/>
      <c r="O127" s="136"/>
      <c r="P127" s="157"/>
      <c r="Q127" s="157"/>
      <c r="R127" s="136"/>
      <c r="S127" s="136"/>
      <c r="T127" s="136"/>
      <c r="U127" s="136"/>
      <c r="V127" s="38"/>
      <c r="W127" s="38"/>
    </row>
    <row r="128" spans="1:23" s="24" customFormat="1" ht="51.75" hidden="1" customHeight="1" x14ac:dyDescent="0.25">
      <c r="A128" s="187"/>
      <c r="B128" s="130"/>
      <c r="C128" s="199"/>
      <c r="D128" s="199"/>
      <c r="E128" s="130"/>
      <c r="F128" s="14" t="s">
        <v>67</v>
      </c>
      <c r="G128" s="54">
        <f>H128+I128+M128</f>
        <v>0</v>
      </c>
      <c r="H128" s="55"/>
      <c r="I128" s="55"/>
      <c r="J128" s="55"/>
      <c r="K128" s="55"/>
      <c r="L128" s="55"/>
      <c r="M128" s="55"/>
      <c r="N128" s="149"/>
      <c r="O128" s="136"/>
      <c r="P128" s="157"/>
      <c r="Q128" s="157"/>
      <c r="R128" s="136"/>
      <c r="S128" s="136"/>
      <c r="T128" s="136"/>
      <c r="U128" s="136"/>
      <c r="V128" s="38"/>
      <c r="W128" s="38"/>
    </row>
    <row r="129" spans="1:23" s="24" customFormat="1" ht="34.9" hidden="1" customHeight="1" x14ac:dyDescent="0.25">
      <c r="A129" s="188"/>
      <c r="B129" s="131"/>
      <c r="C129" s="200"/>
      <c r="D129" s="200"/>
      <c r="E129" s="131"/>
      <c r="F129" s="14" t="s">
        <v>68</v>
      </c>
      <c r="G129" s="54">
        <f>H129+I129+M129</f>
        <v>0</v>
      </c>
      <c r="H129" s="55"/>
      <c r="I129" s="55"/>
      <c r="J129" s="55"/>
      <c r="K129" s="55"/>
      <c r="L129" s="55"/>
      <c r="M129" s="55"/>
      <c r="N129" s="142"/>
      <c r="O129" s="137"/>
      <c r="P129" s="158"/>
      <c r="Q129" s="158"/>
      <c r="R129" s="137"/>
      <c r="S129" s="137"/>
      <c r="T129" s="137"/>
      <c r="U129" s="137"/>
      <c r="V129" s="38"/>
      <c r="W129" s="38"/>
    </row>
    <row r="130" spans="1:23" s="24" customFormat="1" ht="20.25" customHeight="1" x14ac:dyDescent="0.25">
      <c r="A130" s="186" t="s">
        <v>70</v>
      </c>
      <c r="B130" s="129" t="s">
        <v>85</v>
      </c>
      <c r="C130" s="201" t="s">
        <v>87</v>
      </c>
      <c r="D130" s="201" t="s">
        <v>122</v>
      </c>
      <c r="E130" s="129" t="s">
        <v>21</v>
      </c>
      <c r="F130" s="14" t="s">
        <v>8</v>
      </c>
      <c r="G130" s="54">
        <f>G131+G132+G133+G134+G135</f>
        <v>150000</v>
      </c>
      <c r="H130" s="54">
        <f t="shared" ref="H130" si="93">H131+H132+H133+H134+H135</f>
        <v>50000</v>
      </c>
      <c r="I130" s="54">
        <f t="shared" ref="I130" si="94">I131+I132+I133+I134+I135</f>
        <v>0</v>
      </c>
      <c r="J130" s="54">
        <f t="shared" ref="J130:L130" si="95">J131+J132+J133+J134+J135</f>
        <v>0</v>
      </c>
      <c r="K130" s="54">
        <f t="shared" si="95"/>
        <v>0</v>
      </c>
      <c r="L130" s="54">
        <f t="shared" si="95"/>
        <v>50000</v>
      </c>
      <c r="M130" s="54">
        <f t="shared" ref="M130" si="96">M131+M132+M133+M134+M135</f>
        <v>50000</v>
      </c>
      <c r="N130" s="141" t="s">
        <v>121</v>
      </c>
      <c r="O130" s="135" t="s">
        <v>73</v>
      </c>
      <c r="P130" s="150">
        <v>1</v>
      </c>
      <c r="Q130" s="150">
        <v>0</v>
      </c>
      <c r="R130" s="150">
        <v>0</v>
      </c>
      <c r="S130" s="150">
        <v>0</v>
      </c>
      <c r="T130" s="150">
        <v>1</v>
      </c>
      <c r="U130" s="150">
        <v>1</v>
      </c>
      <c r="V130" s="38"/>
      <c r="W130" s="38"/>
    </row>
    <row r="131" spans="1:23" s="24" customFormat="1" ht="84" customHeight="1" x14ac:dyDescent="0.25">
      <c r="A131" s="187"/>
      <c r="B131" s="130"/>
      <c r="C131" s="199"/>
      <c r="D131" s="199"/>
      <c r="E131" s="130"/>
      <c r="F131" s="14" t="s">
        <v>81</v>
      </c>
      <c r="G131" s="54">
        <f>H131+I131+M131+J131+K131+L131</f>
        <v>150000</v>
      </c>
      <c r="H131" s="55">
        <v>50000</v>
      </c>
      <c r="I131" s="55">
        <v>0</v>
      </c>
      <c r="J131" s="55">
        <v>0</v>
      </c>
      <c r="K131" s="55">
        <v>0</v>
      </c>
      <c r="L131" s="55">
        <v>50000</v>
      </c>
      <c r="M131" s="55">
        <v>50000</v>
      </c>
      <c r="N131" s="149"/>
      <c r="O131" s="136"/>
      <c r="P131" s="151"/>
      <c r="Q131" s="151"/>
      <c r="R131" s="151"/>
      <c r="S131" s="151"/>
      <c r="T131" s="151"/>
      <c r="U131" s="151"/>
      <c r="V131" s="38"/>
      <c r="W131" s="38"/>
    </row>
    <row r="132" spans="1:23" s="24" customFormat="1" ht="51" customHeight="1" x14ac:dyDescent="0.25">
      <c r="A132" s="187"/>
      <c r="B132" s="130"/>
      <c r="C132" s="199"/>
      <c r="D132" s="199"/>
      <c r="E132" s="130"/>
      <c r="F132" s="14" t="s">
        <v>66</v>
      </c>
      <c r="G132" s="54">
        <f t="shared" ref="G132:G135" si="97">H132+I132+M132+J132+K132+L132</f>
        <v>0</v>
      </c>
      <c r="H132" s="55">
        <v>0</v>
      </c>
      <c r="I132" s="55">
        <v>0</v>
      </c>
      <c r="J132" s="55">
        <v>0</v>
      </c>
      <c r="K132" s="55">
        <v>0</v>
      </c>
      <c r="L132" s="55">
        <v>0</v>
      </c>
      <c r="M132" s="55">
        <v>0</v>
      </c>
      <c r="N132" s="149"/>
      <c r="O132" s="136"/>
      <c r="P132" s="151"/>
      <c r="Q132" s="151"/>
      <c r="R132" s="151"/>
      <c r="S132" s="151"/>
      <c r="T132" s="151"/>
      <c r="U132" s="151"/>
      <c r="V132" s="38"/>
      <c r="W132" s="38"/>
    </row>
    <row r="133" spans="1:23" s="24" customFormat="1" ht="0.75" hidden="1" customHeight="1" x14ac:dyDescent="0.25">
      <c r="A133" s="187"/>
      <c r="B133" s="130"/>
      <c r="C133" s="199"/>
      <c r="D133" s="199"/>
      <c r="E133" s="130"/>
      <c r="F133" s="14"/>
      <c r="G133" s="54">
        <f t="shared" si="97"/>
        <v>0</v>
      </c>
      <c r="H133" s="55">
        <v>0</v>
      </c>
      <c r="I133" s="55">
        <v>0</v>
      </c>
      <c r="J133" s="55">
        <v>0</v>
      </c>
      <c r="K133" s="55">
        <v>0</v>
      </c>
      <c r="L133" s="55">
        <v>0</v>
      </c>
      <c r="M133" s="55">
        <v>0</v>
      </c>
      <c r="N133" s="149"/>
      <c r="O133" s="136"/>
      <c r="P133" s="151"/>
      <c r="Q133" s="151"/>
      <c r="R133" s="151"/>
      <c r="S133" s="151"/>
      <c r="T133" s="151"/>
      <c r="U133" s="151"/>
      <c r="V133" s="38"/>
      <c r="W133" s="38"/>
    </row>
    <row r="134" spans="1:23" s="24" customFormat="1" ht="51.75" customHeight="1" x14ac:dyDescent="0.25">
      <c r="A134" s="187"/>
      <c r="B134" s="130"/>
      <c r="C134" s="199"/>
      <c r="D134" s="199"/>
      <c r="E134" s="130"/>
      <c r="F134" s="14" t="s">
        <v>67</v>
      </c>
      <c r="G134" s="54">
        <f t="shared" si="97"/>
        <v>0</v>
      </c>
      <c r="H134" s="55">
        <v>0</v>
      </c>
      <c r="I134" s="55">
        <v>0</v>
      </c>
      <c r="J134" s="55">
        <v>0</v>
      </c>
      <c r="K134" s="55">
        <v>0</v>
      </c>
      <c r="L134" s="55">
        <v>0</v>
      </c>
      <c r="M134" s="55">
        <v>0</v>
      </c>
      <c r="N134" s="149"/>
      <c r="O134" s="136"/>
      <c r="P134" s="151"/>
      <c r="Q134" s="151"/>
      <c r="R134" s="151"/>
      <c r="S134" s="151"/>
      <c r="T134" s="151"/>
      <c r="U134" s="151"/>
      <c r="V134" s="38"/>
      <c r="W134" s="38"/>
    </row>
    <row r="135" spans="1:23" s="24" customFormat="1" ht="34.5" customHeight="1" x14ac:dyDescent="0.25">
      <c r="A135" s="188"/>
      <c r="B135" s="131"/>
      <c r="C135" s="200"/>
      <c r="D135" s="200"/>
      <c r="E135" s="131"/>
      <c r="F135" s="14" t="s">
        <v>68</v>
      </c>
      <c r="G135" s="54">
        <f t="shared" si="97"/>
        <v>0</v>
      </c>
      <c r="H135" s="55">
        <v>0</v>
      </c>
      <c r="I135" s="55">
        <v>0</v>
      </c>
      <c r="J135" s="55">
        <v>0</v>
      </c>
      <c r="K135" s="55">
        <v>0</v>
      </c>
      <c r="L135" s="55">
        <v>0</v>
      </c>
      <c r="M135" s="55">
        <v>0</v>
      </c>
      <c r="N135" s="142"/>
      <c r="O135" s="137"/>
      <c r="P135" s="152"/>
      <c r="Q135" s="152"/>
      <c r="R135" s="152"/>
      <c r="S135" s="152"/>
      <c r="T135" s="152"/>
      <c r="U135" s="152"/>
      <c r="V135" s="38"/>
      <c r="W135" s="38"/>
    </row>
    <row r="136" spans="1:23" s="24" customFormat="1" ht="20.25" customHeight="1" x14ac:dyDescent="0.25">
      <c r="A136" s="186" t="s">
        <v>75</v>
      </c>
      <c r="B136" s="129" t="s">
        <v>160</v>
      </c>
      <c r="C136" s="201" t="s">
        <v>87</v>
      </c>
      <c r="D136" s="201" t="s">
        <v>122</v>
      </c>
      <c r="E136" s="129" t="s">
        <v>21</v>
      </c>
      <c r="F136" s="14" t="s">
        <v>8</v>
      </c>
      <c r="G136" s="54">
        <f>G137+G138+G139+G140</f>
        <v>20000</v>
      </c>
      <c r="H136" s="54">
        <f>H137+H138+H139+H140</f>
        <v>0</v>
      </c>
      <c r="I136" s="54">
        <f t="shared" ref="I136" si="98">I137+I138+I139+I140</f>
        <v>0</v>
      </c>
      <c r="J136" s="54">
        <f t="shared" ref="J136:L136" si="99">J137+J138+J139+J140</f>
        <v>0</v>
      </c>
      <c r="K136" s="54">
        <f t="shared" si="99"/>
        <v>0</v>
      </c>
      <c r="L136" s="54">
        <f t="shared" si="99"/>
        <v>10000</v>
      </c>
      <c r="M136" s="54">
        <f t="shared" ref="M136" si="100">M137+M138+M139+M140</f>
        <v>10000</v>
      </c>
      <c r="N136" s="141" t="s">
        <v>161</v>
      </c>
      <c r="O136" s="135" t="s">
        <v>73</v>
      </c>
      <c r="P136" s="165">
        <v>0</v>
      </c>
      <c r="Q136" s="150">
        <v>0</v>
      </c>
      <c r="R136" s="150">
        <v>0</v>
      </c>
      <c r="S136" s="150">
        <v>0</v>
      </c>
      <c r="T136" s="150">
        <v>1</v>
      </c>
      <c r="U136" s="150">
        <v>1</v>
      </c>
      <c r="V136" s="38"/>
      <c r="W136" s="38"/>
    </row>
    <row r="137" spans="1:23" s="24" customFormat="1" ht="87.75" customHeight="1" x14ac:dyDescent="0.25">
      <c r="A137" s="187"/>
      <c r="B137" s="130"/>
      <c r="C137" s="199"/>
      <c r="D137" s="199"/>
      <c r="E137" s="130"/>
      <c r="F137" s="14" t="s">
        <v>81</v>
      </c>
      <c r="G137" s="54">
        <f>H137+I137+M137+J137+K137+L137</f>
        <v>20000</v>
      </c>
      <c r="H137" s="55">
        <v>0</v>
      </c>
      <c r="I137" s="55">
        <v>0</v>
      </c>
      <c r="J137" s="55">
        <v>0</v>
      </c>
      <c r="K137" s="55">
        <v>0</v>
      </c>
      <c r="L137" s="55">
        <v>10000</v>
      </c>
      <c r="M137" s="55">
        <v>10000</v>
      </c>
      <c r="N137" s="149"/>
      <c r="O137" s="136"/>
      <c r="P137" s="166"/>
      <c r="Q137" s="151"/>
      <c r="R137" s="151"/>
      <c r="S137" s="151"/>
      <c r="T137" s="151"/>
      <c r="U137" s="151"/>
      <c r="V137" s="38"/>
      <c r="W137" s="38"/>
    </row>
    <row r="138" spans="1:23" s="24" customFormat="1" ht="48.75" customHeight="1" x14ac:dyDescent="0.25">
      <c r="A138" s="187"/>
      <c r="B138" s="130"/>
      <c r="C138" s="199"/>
      <c r="D138" s="199"/>
      <c r="E138" s="130"/>
      <c r="F138" s="14" t="s">
        <v>66</v>
      </c>
      <c r="G138" s="54">
        <f t="shared" ref="G138:G140" si="101">H138+I138+M138+J138+K138+L138</f>
        <v>0</v>
      </c>
      <c r="H138" s="55">
        <v>0</v>
      </c>
      <c r="I138" s="55">
        <v>0</v>
      </c>
      <c r="J138" s="55">
        <v>0</v>
      </c>
      <c r="K138" s="55">
        <v>0</v>
      </c>
      <c r="L138" s="55">
        <v>0</v>
      </c>
      <c r="M138" s="55">
        <v>0</v>
      </c>
      <c r="N138" s="149"/>
      <c r="O138" s="136"/>
      <c r="P138" s="166"/>
      <c r="Q138" s="151"/>
      <c r="R138" s="151"/>
      <c r="S138" s="151"/>
      <c r="T138" s="151"/>
      <c r="U138" s="151"/>
      <c r="V138" s="38"/>
      <c r="W138" s="38"/>
    </row>
    <row r="139" spans="1:23" s="24" customFormat="1" ht="51.75" customHeight="1" x14ac:dyDescent="0.25">
      <c r="A139" s="187"/>
      <c r="B139" s="130"/>
      <c r="C139" s="199"/>
      <c r="D139" s="199"/>
      <c r="E139" s="130"/>
      <c r="F139" s="14" t="s">
        <v>67</v>
      </c>
      <c r="G139" s="54">
        <f t="shared" si="101"/>
        <v>0</v>
      </c>
      <c r="H139" s="55">
        <v>0</v>
      </c>
      <c r="I139" s="55">
        <v>0</v>
      </c>
      <c r="J139" s="55">
        <v>0</v>
      </c>
      <c r="K139" s="55">
        <v>0</v>
      </c>
      <c r="L139" s="55">
        <v>0</v>
      </c>
      <c r="M139" s="55">
        <v>0</v>
      </c>
      <c r="N139" s="149"/>
      <c r="O139" s="136"/>
      <c r="P139" s="166"/>
      <c r="Q139" s="151"/>
      <c r="R139" s="151"/>
      <c r="S139" s="151"/>
      <c r="T139" s="151"/>
      <c r="U139" s="151"/>
      <c r="V139" s="38"/>
      <c r="W139" s="38"/>
    </row>
    <row r="140" spans="1:23" s="24" customFormat="1" ht="34.9" customHeight="1" x14ac:dyDescent="0.25">
      <c r="A140" s="188"/>
      <c r="B140" s="131"/>
      <c r="C140" s="200"/>
      <c r="D140" s="200"/>
      <c r="E140" s="131"/>
      <c r="F140" s="14" t="s">
        <v>68</v>
      </c>
      <c r="G140" s="54">
        <f t="shared" si="101"/>
        <v>0</v>
      </c>
      <c r="H140" s="55">
        <v>0</v>
      </c>
      <c r="I140" s="55">
        <v>0</v>
      </c>
      <c r="J140" s="55">
        <v>0</v>
      </c>
      <c r="K140" s="55">
        <v>0</v>
      </c>
      <c r="L140" s="55">
        <v>0</v>
      </c>
      <c r="M140" s="55">
        <v>0</v>
      </c>
      <c r="N140" s="142"/>
      <c r="O140" s="137"/>
      <c r="P140" s="167"/>
      <c r="Q140" s="152"/>
      <c r="R140" s="152"/>
      <c r="S140" s="152"/>
      <c r="T140" s="152"/>
      <c r="U140" s="152"/>
      <c r="V140" s="38"/>
      <c r="W140" s="38"/>
    </row>
    <row r="141" spans="1:23" s="24" customFormat="1" ht="20.25" customHeight="1" x14ac:dyDescent="0.25">
      <c r="A141" s="186" t="s">
        <v>84</v>
      </c>
      <c r="B141" s="129" t="s">
        <v>69</v>
      </c>
      <c r="C141" s="138" t="s">
        <v>87</v>
      </c>
      <c r="D141" s="138" t="s">
        <v>122</v>
      </c>
      <c r="E141" s="129" t="s">
        <v>21</v>
      </c>
      <c r="F141" s="14" t="s">
        <v>8</v>
      </c>
      <c r="G141" s="54">
        <f t="shared" ref="G141:M141" si="102">G142+G143+G144+G145</f>
        <v>12408.18</v>
      </c>
      <c r="H141" s="54">
        <f t="shared" si="102"/>
        <v>0</v>
      </c>
      <c r="I141" s="54">
        <f t="shared" si="102"/>
        <v>0</v>
      </c>
      <c r="J141" s="54">
        <f t="shared" si="102"/>
        <v>4163.2700000000004</v>
      </c>
      <c r="K141" s="54">
        <f t="shared" si="102"/>
        <v>4163.2700000000004</v>
      </c>
      <c r="L141" s="54">
        <f t="shared" si="102"/>
        <v>2040.82</v>
      </c>
      <c r="M141" s="54">
        <f t="shared" si="102"/>
        <v>2040.82</v>
      </c>
      <c r="N141" s="141" t="s">
        <v>120</v>
      </c>
      <c r="O141" s="129" t="s">
        <v>73</v>
      </c>
      <c r="P141" s="153">
        <v>0</v>
      </c>
      <c r="Q141" s="153">
        <v>0</v>
      </c>
      <c r="R141" s="153">
        <v>2</v>
      </c>
      <c r="S141" s="153">
        <v>2</v>
      </c>
      <c r="T141" s="153">
        <v>1</v>
      </c>
      <c r="U141" s="153">
        <v>1</v>
      </c>
      <c r="V141" s="38"/>
      <c r="W141" s="38"/>
    </row>
    <row r="142" spans="1:23" s="24" customFormat="1" ht="83.25" customHeight="1" x14ac:dyDescent="0.25">
      <c r="A142" s="187"/>
      <c r="B142" s="130"/>
      <c r="C142" s="139"/>
      <c r="D142" s="139"/>
      <c r="E142" s="130"/>
      <c r="F142" s="14" t="s">
        <v>81</v>
      </c>
      <c r="G142" s="54">
        <f>H142+I142+M142+J142+K142+L142</f>
        <v>12408.18</v>
      </c>
      <c r="H142" s="55">
        <v>0</v>
      </c>
      <c r="I142" s="55">
        <v>0</v>
      </c>
      <c r="J142" s="55">
        <v>4163.2700000000004</v>
      </c>
      <c r="K142" s="55">
        <v>4163.2700000000004</v>
      </c>
      <c r="L142" s="55">
        <v>2040.82</v>
      </c>
      <c r="M142" s="55">
        <v>2040.82</v>
      </c>
      <c r="N142" s="149"/>
      <c r="O142" s="130"/>
      <c r="P142" s="154"/>
      <c r="Q142" s="154"/>
      <c r="R142" s="154"/>
      <c r="S142" s="154"/>
      <c r="T142" s="154"/>
      <c r="U142" s="154"/>
      <c r="V142" s="38"/>
      <c r="W142" s="38"/>
    </row>
    <row r="143" spans="1:23" s="24" customFormat="1" ht="48.75" customHeight="1" x14ac:dyDescent="0.25">
      <c r="A143" s="187"/>
      <c r="B143" s="130"/>
      <c r="C143" s="139"/>
      <c r="D143" s="139"/>
      <c r="E143" s="130"/>
      <c r="F143" s="14" t="s">
        <v>66</v>
      </c>
      <c r="G143" s="54">
        <f t="shared" ref="G143:G145" si="103">H143+I143+M143+J143+K143+L143</f>
        <v>0</v>
      </c>
      <c r="H143" s="55">
        <v>0</v>
      </c>
      <c r="I143" s="55">
        <v>0</v>
      </c>
      <c r="J143" s="55">
        <v>0</v>
      </c>
      <c r="K143" s="55">
        <v>0</v>
      </c>
      <c r="L143" s="55">
        <v>0</v>
      </c>
      <c r="M143" s="55">
        <v>0</v>
      </c>
      <c r="N143" s="149"/>
      <c r="O143" s="130"/>
      <c r="P143" s="154"/>
      <c r="Q143" s="154"/>
      <c r="R143" s="154"/>
      <c r="S143" s="154"/>
      <c r="T143" s="154"/>
      <c r="U143" s="154"/>
      <c r="V143" s="38"/>
      <c r="W143" s="38"/>
    </row>
    <row r="144" spans="1:23" s="24" customFormat="1" ht="51.75" customHeight="1" x14ac:dyDescent="0.25">
      <c r="A144" s="187"/>
      <c r="B144" s="130"/>
      <c r="C144" s="139"/>
      <c r="D144" s="139"/>
      <c r="E144" s="130"/>
      <c r="F144" s="14" t="s">
        <v>67</v>
      </c>
      <c r="G144" s="54">
        <f t="shared" si="103"/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0</v>
      </c>
      <c r="M144" s="55">
        <v>0</v>
      </c>
      <c r="N144" s="149"/>
      <c r="O144" s="130"/>
      <c r="P144" s="154"/>
      <c r="Q144" s="154"/>
      <c r="R144" s="154"/>
      <c r="S144" s="154"/>
      <c r="T144" s="154"/>
      <c r="U144" s="154"/>
      <c r="V144" s="38"/>
      <c r="W144" s="38"/>
    </row>
    <row r="145" spans="1:23" s="24" customFormat="1" ht="48" customHeight="1" x14ac:dyDescent="0.25">
      <c r="A145" s="188"/>
      <c r="B145" s="131"/>
      <c r="C145" s="140"/>
      <c r="D145" s="140"/>
      <c r="E145" s="131"/>
      <c r="F145" s="14" t="s">
        <v>68</v>
      </c>
      <c r="G145" s="54">
        <f t="shared" si="103"/>
        <v>0</v>
      </c>
      <c r="H145" s="55">
        <v>0</v>
      </c>
      <c r="I145" s="55">
        <v>0</v>
      </c>
      <c r="J145" s="55">
        <v>0</v>
      </c>
      <c r="K145" s="55">
        <v>0</v>
      </c>
      <c r="L145" s="55">
        <v>0</v>
      </c>
      <c r="M145" s="55">
        <v>0</v>
      </c>
      <c r="N145" s="142"/>
      <c r="O145" s="131"/>
      <c r="P145" s="155"/>
      <c r="Q145" s="155"/>
      <c r="R145" s="155"/>
      <c r="S145" s="155"/>
      <c r="T145" s="155"/>
      <c r="U145" s="155"/>
      <c r="V145" s="38"/>
      <c r="W145" s="38"/>
    </row>
    <row r="146" spans="1:23" s="24" customFormat="1" ht="20.25" customHeight="1" x14ac:dyDescent="0.25">
      <c r="A146" s="186" t="s">
        <v>125</v>
      </c>
      <c r="B146" s="129" t="s">
        <v>126</v>
      </c>
      <c r="C146" s="138" t="s">
        <v>87</v>
      </c>
      <c r="D146" s="138" t="s">
        <v>122</v>
      </c>
      <c r="E146" s="129" t="s">
        <v>21</v>
      </c>
      <c r="F146" s="14" t="s">
        <v>8</v>
      </c>
      <c r="G146" s="54">
        <f t="shared" ref="G146:I146" si="104">G147+G148+G149+G150</f>
        <v>497215.3</v>
      </c>
      <c r="H146" s="54">
        <f t="shared" si="104"/>
        <v>395174.48</v>
      </c>
      <c r="I146" s="54">
        <f t="shared" si="104"/>
        <v>0</v>
      </c>
      <c r="J146" s="54">
        <f t="shared" ref="J146:L146" si="105">J147+J148+J149+J150</f>
        <v>102040.82</v>
      </c>
      <c r="K146" s="54">
        <f t="shared" si="105"/>
        <v>0</v>
      </c>
      <c r="L146" s="54">
        <f t="shared" si="105"/>
        <v>0</v>
      </c>
      <c r="M146" s="54">
        <f t="shared" ref="M146" si="106">M147+M148+M149+M150</f>
        <v>0</v>
      </c>
      <c r="N146" s="141" t="s">
        <v>127</v>
      </c>
      <c r="O146" s="129" t="s">
        <v>73</v>
      </c>
      <c r="P146" s="153">
        <v>1</v>
      </c>
      <c r="Q146" s="153">
        <v>0</v>
      </c>
      <c r="R146" s="153">
        <v>1</v>
      </c>
      <c r="S146" s="153">
        <v>0</v>
      </c>
      <c r="T146" s="153">
        <v>0</v>
      </c>
      <c r="U146" s="153">
        <v>0</v>
      </c>
      <c r="V146" s="38"/>
      <c r="W146" s="38"/>
    </row>
    <row r="147" spans="1:23" s="24" customFormat="1" ht="87.75" customHeight="1" x14ac:dyDescent="0.25">
      <c r="A147" s="187"/>
      <c r="B147" s="130"/>
      <c r="C147" s="139"/>
      <c r="D147" s="139"/>
      <c r="E147" s="130"/>
      <c r="F147" s="14" t="s">
        <v>81</v>
      </c>
      <c r="G147" s="54">
        <f>H147+I147+M147+J147+K147+L147</f>
        <v>497215.3</v>
      </c>
      <c r="H147" s="55">
        <v>395174.48</v>
      </c>
      <c r="I147" s="55">
        <v>0</v>
      </c>
      <c r="J147" s="55">
        <v>102040.82</v>
      </c>
      <c r="K147" s="55">
        <v>0</v>
      </c>
      <c r="L147" s="55">
        <v>0</v>
      </c>
      <c r="M147" s="55">
        <v>0</v>
      </c>
      <c r="N147" s="149"/>
      <c r="O147" s="130"/>
      <c r="P147" s="154"/>
      <c r="Q147" s="154"/>
      <c r="R147" s="154"/>
      <c r="S147" s="154"/>
      <c r="T147" s="154"/>
      <c r="U147" s="154"/>
      <c r="V147" s="38"/>
      <c r="W147" s="38"/>
    </row>
    <row r="148" spans="1:23" s="24" customFormat="1" ht="48.75" customHeight="1" x14ac:dyDescent="0.25">
      <c r="A148" s="187"/>
      <c r="B148" s="130"/>
      <c r="C148" s="139"/>
      <c r="D148" s="139"/>
      <c r="E148" s="130"/>
      <c r="F148" s="14" t="s">
        <v>66</v>
      </c>
      <c r="G148" s="54">
        <f t="shared" ref="G148:G149" si="107">H148+I148+M148+J148+K148+L148</f>
        <v>0</v>
      </c>
      <c r="H148" s="55">
        <v>0</v>
      </c>
      <c r="I148" s="55">
        <v>0</v>
      </c>
      <c r="J148" s="55">
        <v>0</v>
      </c>
      <c r="K148" s="55">
        <v>0</v>
      </c>
      <c r="L148" s="55">
        <v>0</v>
      </c>
      <c r="M148" s="55">
        <v>0</v>
      </c>
      <c r="N148" s="149"/>
      <c r="O148" s="130"/>
      <c r="P148" s="154"/>
      <c r="Q148" s="154"/>
      <c r="R148" s="154"/>
      <c r="S148" s="154"/>
      <c r="T148" s="154"/>
      <c r="U148" s="154"/>
      <c r="V148" s="38"/>
      <c r="W148" s="38"/>
    </row>
    <row r="149" spans="1:23" s="24" customFormat="1" ht="51.75" customHeight="1" x14ac:dyDescent="0.25">
      <c r="A149" s="187"/>
      <c r="B149" s="130"/>
      <c r="C149" s="139"/>
      <c r="D149" s="139"/>
      <c r="E149" s="130"/>
      <c r="F149" s="14" t="s">
        <v>67</v>
      </c>
      <c r="G149" s="54">
        <f t="shared" si="107"/>
        <v>0</v>
      </c>
      <c r="H149" s="55">
        <v>0</v>
      </c>
      <c r="I149" s="55">
        <v>0</v>
      </c>
      <c r="J149" s="55">
        <v>0</v>
      </c>
      <c r="K149" s="55">
        <v>0</v>
      </c>
      <c r="L149" s="55">
        <v>0</v>
      </c>
      <c r="M149" s="55">
        <v>0</v>
      </c>
      <c r="N149" s="149"/>
      <c r="O149" s="130"/>
      <c r="P149" s="154"/>
      <c r="Q149" s="154"/>
      <c r="R149" s="154"/>
      <c r="S149" s="154"/>
      <c r="T149" s="154"/>
      <c r="U149" s="154"/>
      <c r="V149" s="38"/>
      <c r="W149" s="38"/>
    </row>
    <row r="150" spans="1:23" s="24" customFormat="1" ht="34.9" customHeight="1" x14ac:dyDescent="0.25">
      <c r="A150" s="188"/>
      <c r="B150" s="131"/>
      <c r="C150" s="140"/>
      <c r="D150" s="140"/>
      <c r="E150" s="131"/>
      <c r="F150" s="14" t="s">
        <v>68</v>
      </c>
      <c r="G150" s="54">
        <f t="shared" ref="G150:G165" si="108">H150+I150+M150+J150+K150+L150</f>
        <v>0</v>
      </c>
      <c r="H150" s="55">
        <v>0</v>
      </c>
      <c r="I150" s="55">
        <v>0</v>
      </c>
      <c r="J150" s="55">
        <v>0</v>
      </c>
      <c r="K150" s="55">
        <v>0</v>
      </c>
      <c r="L150" s="55">
        <v>0</v>
      </c>
      <c r="M150" s="55">
        <v>0</v>
      </c>
      <c r="N150" s="142"/>
      <c r="O150" s="131"/>
      <c r="P150" s="155"/>
      <c r="Q150" s="155"/>
      <c r="R150" s="155"/>
      <c r="S150" s="155"/>
      <c r="T150" s="155"/>
      <c r="U150" s="155"/>
      <c r="V150" s="38"/>
      <c r="W150" s="38"/>
    </row>
    <row r="151" spans="1:23" s="24" customFormat="1" ht="20.25" hidden="1" customHeight="1" x14ac:dyDescent="0.25">
      <c r="A151" s="186" t="s">
        <v>159</v>
      </c>
      <c r="B151" s="129"/>
      <c r="C151" s="201" t="s">
        <v>158</v>
      </c>
      <c r="D151" s="201" t="s">
        <v>122</v>
      </c>
      <c r="E151" s="129" t="s">
        <v>21</v>
      </c>
      <c r="F151" s="9" t="s">
        <v>8</v>
      </c>
      <c r="G151" s="54">
        <f>G152+G153+G154+G155</f>
        <v>0</v>
      </c>
      <c r="H151" s="54">
        <f>H152+H153+H154+H155</f>
        <v>0</v>
      </c>
      <c r="I151" s="54">
        <f t="shared" ref="I151:M151" si="109">I152+I153+I154+I155</f>
        <v>0</v>
      </c>
      <c r="J151" s="54">
        <f t="shared" si="109"/>
        <v>0</v>
      </c>
      <c r="K151" s="54">
        <f t="shared" si="109"/>
        <v>0</v>
      </c>
      <c r="L151" s="54">
        <f t="shared" si="109"/>
        <v>0</v>
      </c>
      <c r="M151" s="54">
        <f t="shared" si="109"/>
        <v>0</v>
      </c>
      <c r="N151" s="141"/>
      <c r="O151" s="135" t="s">
        <v>73</v>
      </c>
      <c r="P151" s="165" t="s">
        <v>143</v>
      </c>
      <c r="Q151" s="150" t="s">
        <v>143</v>
      </c>
      <c r="R151" s="150" t="s">
        <v>143</v>
      </c>
      <c r="S151" s="150"/>
      <c r="T151" s="150"/>
      <c r="U151" s="150"/>
      <c r="V151" s="38"/>
      <c r="W151" s="38"/>
    </row>
    <row r="152" spans="1:23" s="24" customFormat="1" ht="97.5" hidden="1" customHeight="1" x14ac:dyDescent="0.25">
      <c r="A152" s="187"/>
      <c r="B152" s="130"/>
      <c r="C152" s="199"/>
      <c r="D152" s="199"/>
      <c r="E152" s="130"/>
      <c r="F152" s="14" t="s">
        <v>81</v>
      </c>
      <c r="G152" s="54">
        <f>H152+I152+M152+J152+K152+L152</f>
        <v>0</v>
      </c>
      <c r="H152" s="55">
        <v>0</v>
      </c>
      <c r="I152" s="55">
        <v>0</v>
      </c>
      <c r="J152" s="55">
        <v>0</v>
      </c>
      <c r="K152" s="55"/>
      <c r="L152" s="55"/>
      <c r="M152" s="55"/>
      <c r="N152" s="149"/>
      <c r="O152" s="136"/>
      <c r="P152" s="166"/>
      <c r="Q152" s="151"/>
      <c r="R152" s="151"/>
      <c r="S152" s="151"/>
      <c r="T152" s="151"/>
      <c r="U152" s="151"/>
      <c r="V152" s="38"/>
      <c r="W152" s="38"/>
    </row>
    <row r="153" spans="1:23" s="24" customFormat="1" ht="48.75" hidden="1" customHeight="1" x14ac:dyDescent="0.25">
      <c r="A153" s="187"/>
      <c r="B153" s="130"/>
      <c r="C153" s="199"/>
      <c r="D153" s="199"/>
      <c r="E153" s="130"/>
      <c r="F153" s="14" t="s">
        <v>66</v>
      </c>
      <c r="G153" s="54">
        <f t="shared" ref="G153:G155" si="110">H153+I153+M153+J153+K153+L153</f>
        <v>0</v>
      </c>
      <c r="H153" s="55"/>
      <c r="I153" s="55"/>
      <c r="J153" s="55"/>
      <c r="K153" s="55"/>
      <c r="L153" s="55"/>
      <c r="M153" s="55"/>
      <c r="N153" s="149"/>
      <c r="O153" s="136"/>
      <c r="P153" s="166"/>
      <c r="Q153" s="151"/>
      <c r="R153" s="151"/>
      <c r="S153" s="151"/>
      <c r="T153" s="151"/>
      <c r="U153" s="151"/>
      <c r="V153" s="38"/>
      <c r="W153" s="38"/>
    </row>
    <row r="154" spans="1:23" s="24" customFormat="1" ht="51.75" hidden="1" customHeight="1" x14ac:dyDescent="0.25">
      <c r="A154" s="187"/>
      <c r="B154" s="130"/>
      <c r="C154" s="199"/>
      <c r="D154" s="199"/>
      <c r="E154" s="130"/>
      <c r="F154" s="14" t="s">
        <v>67</v>
      </c>
      <c r="G154" s="54">
        <f t="shared" si="110"/>
        <v>0</v>
      </c>
      <c r="H154" s="55"/>
      <c r="I154" s="55"/>
      <c r="J154" s="55"/>
      <c r="K154" s="55"/>
      <c r="L154" s="55"/>
      <c r="M154" s="55"/>
      <c r="N154" s="149"/>
      <c r="O154" s="136"/>
      <c r="P154" s="166"/>
      <c r="Q154" s="151"/>
      <c r="R154" s="151"/>
      <c r="S154" s="151"/>
      <c r="T154" s="151"/>
      <c r="U154" s="151"/>
      <c r="V154" s="38"/>
      <c r="W154" s="38"/>
    </row>
    <row r="155" spans="1:23" s="24" customFormat="1" ht="34.9" hidden="1" customHeight="1" x14ac:dyDescent="0.25">
      <c r="A155" s="188"/>
      <c r="B155" s="131"/>
      <c r="C155" s="200"/>
      <c r="D155" s="200"/>
      <c r="E155" s="131"/>
      <c r="F155" s="14" t="s">
        <v>68</v>
      </c>
      <c r="G155" s="54">
        <f t="shared" si="110"/>
        <v>0</v>
      </c>
      <c r="H155" s="55"/>
      <c r="I155" s="55"/>
      <c r="J155" s="55"/>
      <c r="K155" s="55"/>
      <c r="L155" s="55"/>
      <c r="M155" s="55"/>
      <c r="N155" s="142"/>
      <c r="O155" s="137"/>
      <c r="P155" s="167"/>
      <c r="Q155" s="152"/>
      <c r="R155" s="152"/>
      <c r="S155" s="152"/>
      <c r="T155" s="152"/>
      <c r="U155" s="152"/>
      <c r="V155" s="38"/>
      <c r="W155" s="38"/>
    </row>
    <row r="156" spans="1:23" s="24" customFormat="1" ht="22.5" customHeight="1" x14ac:dyDescent="0.25">
      <c r="A156" s="186" t="s">
        <v>159</v>
      </c>
      <c r="B156" s="129" t="s">
        <v>171</v>
      </c>
      <c r="C156" s="138" t="s">
        <v>158</v>
      </c>
      <c r="D156" s="138" t="s">
        <v>122</v>
      </c>
      <c r="E156" s="129" t="s">
        <v>21</v>
      </c>
      <c r="F156" s="14" t="s">
        <v>8</v>
      </c>
      <c r="G156" s="54">
        <f>G157+G158+G159+G160</f>
        <v>340136.74</v>
      </c>
      <c r="H156" s="54">
        <f>H157+H158+H159+H160</f>
        <v>0</v>
      </c>
      <c r="I156" s="54">
        <f t="shared" ref="I156:M156" si="111">I157+I158+I159+I160</f>
        <v>340136.74</v>
      </c>
      <c r="J156" s="54">
        <f t="shared" si="111"/>
        <v>0</v>
      </c>
      <c r="K156" s="54">
        <f t="shared" si="111"/>
        <v>0</v>
      </c>
      <c r="L156" s="54">
        <f t="shared" si="111"/>
        <v>0</v>
      </c>
      <c r="M156" s="54">
        <f t="shared" si="111"/>
        <v>0</v>
      </c>
      <c r="N156" s="141" t="s">
        <v>172</v>
      </c>
      <c r="O156" s="135" t="s">
        <v>73</v>
      </c>
      <c r="P156" s="276" t="s">
        <v>143</v>
      </c>
      <c r="Q156" s="276">
        <v>1</v>
      </c>
      <c r="R156" s="276" t="s">
        <v>143</v>
      </c>
      <c r="S156" s="276" t="s">
        <v>143</v>
      </c>
      <c r="T156" s="276" t="s">
        <v>143</v>
      </c>
      <c r="U156" s="276" t="s">
        <v>143</v>
      </c>
      <c r="V156" s="38"/>
      <c r="W156" s="38"/>
    </row>
    <row r="157" spans="1:23" s="24" customFormat="1" ht="84.75" customHeight="1" x14ac:dyDescent="0.25">
      <c r="A157" s="187"/>
      <c r="B157" s="130"/>
      <c r="C157" s="139"/>
      <c r="D157" s="139"/>
      <c r="E157" s="130"/>
      <c r="F157" s="14" t="s">
        <v>81</v>
      </c>
      <c r="G157" s="54">
        <f>H157+I157+M157+J157+K157+L157</f>
        <v>6802.74</v>
      </c>
      <c r="H157" s="55">
        <v>0</v>
      </c>
      <c r="I157" s="55">
        <v>6802.74</v>
      </c>
      <c r="J157" s="55">
        <v>0</v>
      </c>
      <c r="K157" s="55">
        <v>0</v>
      </c>
      <c r="L157" s="55">
        <v>0</v>
      </c>
      <c r="M157" s="55">
        <v>0</v>
      </c>
      <c r="N157" s="149"/>
      <c r="O157" s="136"/>
      <c r="P157" s="277"/>
      <c r="Q157" s="277"/>
      <c r="R157" s="277"/>
      <c r="S157" s="277"/>
      <c r="T157" s="277"/>
      <c r="U157" s="277"/>
      <c r="V157" s="38"/>
      <c r="W157" s="38"/>
    </row>
    <row r="158" spans="1:23" s="24" customFormat="1" ht="55.5" customHeight="1" x14ac:dyDescent="0.25">
      <c r="A158" s="187"/>
      <c r="B158" s="130"/>
      <c r="C158" s="139"/>
      <c r="D158" s="139"/>
      <c r="E158" s="130"/>
      <c r="F158" s="14" t="s">
        <v>66</v>
      </c>
      <c r="G158" s="54">
        <f t="shared" ref="G158:G160" si="112">H158+I158+M158+J158+K158+L158</f>
        <v>333334</v>
      </c>
      <c r="H158" s="55">
        <v>0</v>
      </c>
      <c r="I158" s="55">
        <v>333334</v>
      </c>
      <c r="J158" s="55">
        <v>0</v>
      </c>
      <c r="K158" s="55">
        <v>0</v>
      </c>
      <c r="L158" s="55">
        <v>0</v>
      </c>
      <c r="M158" s="55">
        <v>0</v>
      </c>
      <c r="N158" s="149"/>
      <c r="O158" s="136"/>
      <c r="P158" s="277"/>
      <c r="Q158" s="277"/>
      <c r="R158" s="277"/>
      <c r="S158" s="277"/>
      <c r="T158" s="277"/>
      <c r="U158" s="277"/>
      <c r="V158" s="38"/>
      <c r="W158" s="38"/>
    </row>
    <row r="159" spans="1:23" s="24" customFormat="1" ht="51.75" customHeight="1" x14ac:dyDescent="0.25">
      <c r="A159" s="187"/>
      <c r="B159" s="130"/>
      <c r="C159" s="139"/>
      <c r="D159" s="139"/>
      <c r="E159" s="130"/>
      <c r="F159" s="14" t="s">
        <v>67</v>
      </c>
      <c r="G159" s="54">
        <f t="shared" si="112"/>
        <v>0</v>
      </c>
      <c r="H159" s="55">
        <v>0</v>
      </c>
      <c r="I159" s="55">
        <v>0</v>
      </c>
      <c r="J159" s="55">
        <v>0</v>
      </c>
      <c r="K159" s="55">
        <v>0</v>
      </c>
      <c r="L159" s="55">
        <v>0</v>
      </c>
      <c r="M159" s="55">
        <v>0</v>
      </c>
      <c r="N159" s="149"/>
      <c r="O159" s="136"/>
      <c r="P159" s="277"/>
      <c r="Q159" s="277"/>
      <c r="R159" s="277"/>
      <c r="S159" s="277"/>
      <c r="T159" s="277"/>
      <c r="U159" s="277"/>
      <c r="V159" s="38"/>
      <c r="W159" s="38"/>
    </row>
    <row r="160" spans="1:23" s="24" customFormat="1" ht="34.9" customHeight="1" x14ac:dyDescent="0.25">
      <c r="A160" s="188"/>
      <c r="B160" s="131"/>
      <c r="C160" s="140"/>
      <c r="D160" s="140"/>
      <c r="E160" s="131"/>
      <c r="F160" s="14" t="s">
        <v>68</v>
      </c>
      <c r="G160" s="54">
        <f t="shared" si="112"/>
        <v>0</v>
      </c>
      <c r="H160" s="55">
        <v>0</v>
      </c>
      <c r="I160" s="55">
        <v>0</v>
      </c>
      <c r="J160" s="55">
        <v>0</v>
      </c>
      <c r="K160" s="55">
        <v>0</v>
      </c>
      <c r="L160" s="55">
        <v>0</v>
      </c>
      <c r="M160" s="55">
        <v>0</v>
      </c>
      <c r="N160" s="142"/>
      <c r="O160" s="137"/>
      <c r="P160" s="278"/>
      <c r="Q160" s="278"/>
      <c r="R160" s="278"/>
      <c r="S160" s="278"/>
      <c r="T160" s="278"/>
      <c r="U160" s="278"/>
      <c r="V160" s="38"/>
      <c r="W160" s="38"/>
    </row>
    <row r="161" spans="1:23" s="38" customFormat="1" ht="21.75" customHeight="1" x14ac:dyDescent="0.25">
      <c r="A161" s="189" t="s">
        <v>16</v>
      </c>
      <c r="B161" s="146" t="s">
        <v>37</v>
      </c>
      <c r="C161" s="196" t="s">
        <v>87</v>
      </c>
      <c r="D161" s="196" t="s">
        <v>122</v>
      </c>
      <c r="E161" s="146" t="s">
        <v>21</v>
      </c>
      <c r="F161" s="15" t="s">
        <v>8</v>
      </c>
      <c r="G161" s="53">
        <f t="shared" si="108"/>
        <v>222737.46000000002</v>
      </c>
      <c r="H161" s="53">
        <f t="shared" ref="H161:M162" si="113">H166+H171+H181+H176</f>
        <v>66615</v>
      </c>
      <c r="I161" s="53">
        <f t="shared" si="113"/>
        <v>51000</v>
      </c>
      <c r="J161" s="53">
        <f t="shared" si="113"/>
        <v>41040.82</v>
      </c>
      <c r="K161" s="53">
        <f t="shared" si="113"/>
        <v>22040.82</v>
      </c>
      <c r="L161" s="53">
        <f t="shared" si="113"/>
        <v>21020.41</v>
      </c>
      <c r="M161" s="53">
        <f t="shared" si="113"/>
        <v>21020.41</v>
      </c>
      <c r="N161" s="162" t="s">
        <v>14</v>
      </c>
      <c r="O161" s="146" t="s">
        <v>14</v>
      </c>
      <c r="P161" s="146" t="s">
        <v>14</v>
      </c>
      <c r="Q161" s="146" t="s">
        <v>14</v>
      </c>
      <c r="R161" s="146" t="s">
        <v>14</v>
      </c>
      <c r="S161" s="146" t="s">
        <v>14</v>
      </c>
      <c r="T161" s="146" t="s">
        <v>14</v>
      </c>
      <c r="U161" s="146" t="s">
        <v>14</v>
      </c>
    </row>
    <row r="162" spans="1:23" s="38" customFormat="1" ht="121.5" customHeight="1" x14ac:dyDescent="0.25">
      <c r="A162" s="190"/>
      <c r="B162" s="147"/>
      <c r="C162" s="197"/>
      <c r="D162" s="197"/>
      <c r="E162" s="147"/>
      <c r="F162" s="15" t="s">
        <v>81</v>
      </c>
      <c r="G162" s="53">
        <f t="shared" si="108"/>
        <v>222737.46000000002</v>
      </c>
      <c r="H162" s="53">
        <f t="shared" si="113"/>
        <v>66615</v>
      </c>
      <c r="I162" s="53">
        <f t="shared" si="113"/>
        <v>51000</v>
      </c>
      <c r="J162" s="53">
        <f t="shared" si="113"/>
        <v>41040.82</v>
      </c>
      <c r="K162" s="53">
        <f t="shared" si="113"/>
        <v>22040.82</v>
      </c>
      <c r="L162" s="53">
        <f t="shared" si="113"/>
        <v>21020.41</v>
      </c>
      <c r="M162" s="53">
        <f t="shared" si="113"/>
        <v>21020.41</v>
      </c>
      <c r="N162" s="163"/>
      <c r="O162" s="147"/>
      <c r="P162" s="147"/>
      <c r="Q162" s="147"/>
      <c r="R162" s="147"/>
      <c r="S162" s="147"/>
      <c r="T162" s="147"/>
      <c r="U162" s="147"/>
    </row>
    <row r="163" spans="1:23" s="38" customFormat="1" ht="69" customHeight="1" x14ac:dyDescent="0.25">
      <c r="A163" s="190"/>
      <c r="B163" s="147"/>
      <c r="C163" s="197"/>
      <c r="D163" s="197"/>
      <c r="E163" s="147"/>
      <c r="F163" s="15" t="s">
        <v>66</v>
      </c>
      <c r="G163" s="53">
        <f t="shared" si="108"/>
        <v>0</v>
      </c>
      <c r="H163" s="53">
        <f t="shared" ref="H163:M165" si="114">H168+H173+H183</f>
        <v>0</v>
      </c>
      <c r="I163" s="53">
        <f t="shared" si="114"/>
        <v>0</v>
      </c>
      <c r="J163" s="53">
        <f t="shared" si="114"/>
        <v>0</v>
      </c>
      <c r="K163" s="53">
        <f t="shared" si="114"/>
        <v>0</v>
      </c>
      <c r="L163" s="53">
        <f t="shared" si="114"/>
        <v>0</v>
      </c>
      <c r="M163" s="53">
        <f t="shared" si="114"/>
        <v>0</v>
      </c>
      <c r="N163" s="163"/>
      <c r="O163" s="147"/>
      <c r="P163" s="147"/>
      <c r="Q163" s="147"/>
      <c r="R163" s="147"/>
      <c r="S163" s="147"/>
      <c r="T163" s="147"/>
      <c r="U163" s="147"/>
    </row>
    <row r="164" spans="1:23" s="38" customFormat="1" ht="66" customHeight="1" x14ac:dyDescent="0.25">
      <c r="A164" s="190"/>
      <c r="B164" s="147"/>
      <c r="C164" s="197"/>
      <c r="D164" s="197"/>
      <c r="E164" s="147"/>
      <c r="F164" s="15" t="s">
        <v>67</v>
      </c>
      <c r="G164" s="53">
        <f t="shared" si="108"/>
        <v>0</v>
      </c>
      <c r="H164" s="53">
        <f t="shared" si="114"/>
        <v>0</v>
      </c>
      <c r="I164" s="53">
        <f t="shared" si="114"/>
        <v>0</v>
      </c>
      <c r="J164" s="53">
        <f t="shared" si="114"/>
        <v>0</v>
      </c>
      <c r="K164" s="53">
        <f t="shared" si="114"/>
        <v>0</v>
      </c>
      <c r="L164" s="53">
        <f t="shared" si="114"/>
        <v>0</v>
      </c>
      <c r="M164" s="53">
        <f t="shared" si="114"/>
        <v>0</v>
      </c>
      <c r="N164" s="163"/>
      <c r="O164" s="147"/>
      <c r="P164" s="147"/>
      <c r="Q164" s="147"/>
      <c r="R164" s="147"/>
      <c r="S164" s="147"/>
      <c r="T164" s="147"/>
      <c r="U164" s="147"/>
    </row>
    <row r="165" spans="1:23" s="38" customFormat="1" ht="42" customHeight="1" x14ac:dyDescent="0.25">
      <c r="A165" s="191"/>
      <c r="B165" s="148"/>
      <c r="C165" s="198"/>
      <c r="D165" s="198"/>
      <c r="E165" s="148"/>
      <c r="F165" s="15" t="s">
        <v>68</v>
      </c>
      <c r="G165" s="53">
        <f t="shared" si="108"/>
        <v>0</v>
      </c>
      <c r="H165" s="53">
        <f t="shared" si="114"/>
        <v>0</v>
      </c>
      <c r="I165" s="53">
        <f t="shared" si="114"/>
        <v>0</v>
      </c>
      <c r="J165" s="53">
        <f t="shared" si="114"/>
        <v>0</v>
      </c>
      <c r="K165" s="53">
        <f t="shared" si="114"/>
        <v>0</v>
      </c>
      <c r="L165" s="53">
        <f t="shared" si="114"/>
        <v>0</v>
      </c>
      <c r="M165" s="53">
        <f t="shared" si="114"/>
        <v>0</v>
      </c>
      <c r="N165" s="164"/>
      <c r="O165" s="148"/>
      <c r="P165" s="148"/>
      <c r="Q165" s="148"/>
      <c r="R165" s="148"/>
      <c r="S165" s="148"/>
      <c r="T165" s="148"/>
      <c r="U165" s="148"/>
    </row>
    <row r="166" spans="1:23" s="24" customFormat="1" ht="28.5" customHeight="1" x14ac:dyDescent="0.25">
      <c r="A166" s="186" t="s">
        <v>38</v>
      </c>
      <c r="B166" s="129" t="s">
        <v>62</v>
      </c>
      <c r="C166" s="138" t="s">
        <v>87</v>
      </c>
      <c r="D166" s="138" t="s">
        <v>122</v>
      </c>
      <c r="E166" s="129" t="s">
        <v>21</v>
      </c>
      <c r="F166" s="14" t="s">
        <v>8</v>
      </c>
      <c r="G166" s="54">
        <f>H166+I166+M166+J166+K166+L166</f>
        <v>0</v>
      </c>
      <c r="H166" s="54">
        <f>H167+H168+H169+H170</f>
        <v>0</v>
      </c>
      <c r="I166" s="54">
        <f t="shared" ref="I166" si="115">I167+I168+I169+I170</f>
        <v>0</v>
      </c>
      <c r="J166" s="54">
        <f t="shared" ref="J166:L166" si="116">J167+J168+J169+J170</f>
        <v>0</v>
      </c>
      <c r="K166" s="54">
        <f t="shared" si="116"/>
        <v>0</v>
      </c>
      <c r="L166" s="54">
        <f t="shared" si="116"/>
        <v>0</v>
      </c>
      <c r="M166" s="54">
        <f t="shared" ref="M166" si="117">M167+M168+M169+M170</f>
        <v>0</v>
      </c>
      <c r="N166" s="126"/>
      <c r="O166" s="1" t="s">
        <v>102</v>
      </c>
      <c r="P166" s="100" t="s">
        <v>165</v>
      </c>
      <c r="Q166" s="59">
        <v>0</v>
      </c>
      <c r="R166" s="59">
        <v>0</v>
      </c>
      <c r="S166" s="59">
        <v>0</v>
      </c>
      <c r="T166" s="59">
        <v>0</v>
      </c>
      <c r="U166" s="59">
        <v>0</v>
      </c>
      <c r="V166" s="38"/>
      <c r="W166" s="38"/>
    </row>
    <row r="167" spans="1:23" s="24" customFormat="1" ht="88.5" customHeight="1" x14ac:dyDescent="0.25">
      <c r="A167" s="187"/>
      <c r="B167" s="130"/>
      <c r="C167" s="139"/>
      <c r="D167" s="139"/>
      <c r="E167" s="130"/>
      <c r="F167" s="14" t="s">
        <v>81</v>
      </c>
      <c r="G167" s="54">
        <f>H167+I167+M167+J167+K167+L167</f>
        <v>0</v>
      </c>
      <c r="H167" s="54">
        <v>0</v>
      </c>
      <c r="I167" s="54">
        <v>0</v>
      </c>
      <c r="J167" s="54">
        <v>0</v>
      </c>
      <c r="K167" s="54">
        <v>0</v>
      </c>
      <c r="L167" s="54">
        <v>0</v>
      </c>
      <c r="M167" s="54">
        <v>0</v>
      </c>
      <c r="N167" s="220" t="s">
        <v>101</v>
      </c>
      <c r="O167" s="2"/>
      <c r="P167" s="2"/>
      <c r="Q167" s="2"/>
      <c r="R167" s="99"/>
      <c r="S167" s="2"/>
      <c r="T167" s="2"/>
      <c r="U167" s="2"/>
      <c r="V167" s="38"/>
      <c r="W167" s="38"/>
    </row>
    <row r="168" spans="1:23" s="24" customFormat="1" ht="49.5" customHeight="1" x14ac:dyDescent="0.25">
      <c r="A168" s="187"/>
      <c r="B168" s="130"/>
      <c r="C168" s="139"/>
      <c r="D168" s="139"/>
      <c r="E168" s="130"/>
      <c r="F168" s="14" t="s">
        <v>66</v>
      </c>
      <c r="G168" s="54">
        <f t="shared" ref="G168:G170" si="118">H168+I168+M168+J168+K168+L168</f>
        <v>0</v>
      </c>
      <c r="H168" s="55">
        <v>0</v>
      </c>
      <c r="I168" s="55">
        <v>0</v>
      </c>
      <c r="J168" s="55">
        <v>0</v>
      </c>
      <c r="K168" s="55">
        <v>0</v>
      </c>
      <c r="L168" s="55">
        <v>0</v>
      </c>
      <c r="M168" s="55">
        <v>0</v>
      </c>
      <c r="N168" s="221"/>
      <c r="O168" s="2"/>
      <c r="P168" s="2"/>
      <c r="Q168" s="2"/>
      <c r="R168" s="2"/>
      <c r="S168" s="2"/>
      <c r="T168" s="2"/>
      <c r="U168" s="2"/>
      <c r="V168" s="38"/>
      <c r="W168" s="38"/>
    </row>
    <row r="169" spans="1:23" s="24" customFormat="1" ht="50.45" customHeight="1" x14ac:dyDescent="0.25">
      <c r="A169" s="187"/>
      <c r="B169" s="130"/>
      <c r="C169" s="139"/>
      <c r="D169" s="139"/>
      <c r="E169" s="130"/>
      <c r="F169" s="14" t="s">
        <v>67</v>
      </c>
      <c r="G169" s="54">
        <f t="shared" si="118"/>
        <v>0</v>
      </c>
      <c r="H169" s="55">
        <v>0</v>
      </c>
      <c r="I169" s="55">
        <v>0</v>
      </c>
      <c r="J169" s="55">
        <v>0</v>
      </c>
      <c r="K169" s="55">
        <v>0</v>
      </c>
      <c r="L169" s="55">
        <v>0</v>
      </c>
      <c r="M169" s="55">
        <v>0</v>
      </c>
      <c r="N169" s="221"/>
      <c r="O169" s="2"/>
      <c r="P169" s="2"/>
      <c r="Q169" s="2"/>
      <c r="R169" s="2"/>
      <c r="S169" s="2"/>
      <c r="T169" s="2"/>
      <c r="U169" s="2"/>
      <c r="V169" s="38"/>
      <c r="W169" s="38"/>
    </row>
    <row r="170" spans="1:23" s="24" customFormat="1" ht="41.25" customHeight="1" x14ac:dyDescent="0.25">
      <c r="A170" s="188"/>
      <c r="B170" s="131"/>
      <c r="C170" s="140"/>
      <c r="D170" s="140"/>
      <c r="E170" s="131"/>
      <c r="F170" s="14" t="s">
        <v>68</v>
      </c>
      <c r="G170" s="54">
        <f t="shared" si="118"/>
        <v>0</v>
      </c>
      <c r="H170" s="55">
        <v>0</v>
      </c>
      <c r="I170" s="55">
        <v>0</v>
      </c>
      <c r="J170" s="55">
        <v>0</v>
      </c>
      <c r="K170" s="55">
        <v>0</v>
      </c>
      <c r="L170" s="55">
        <v>0</v>
      </c>
      <c r="M170" s="55">
        <v>0</v>
      </c>
      <c r="N170" s="222"/>
      <c r="O170" s="2"/>
      <c r="P170" s="2"/>
      <c r="Q170" s="2"/>
      <c r="R170" s="2"/>
      <c r="S170" s="2"/>
      <c r="T170" s="2"/>
      <c r="U170" s="2"/>
      <c r="V170" s="38"/>
      <c r="W170" s="38"/>
    </row>
    <row r="171" spans="1:23" s="24" customFormat="1" ht="18.75" customHeight="1" x14ac:dyDescent="0.25">
      <c r="A171" s="186" t="s">
        <v>40</v>
      </c>
      <c r="B171" s="129" t="s">
        <v>39</v>
      </c>
      <c r="C171" s="138" t="s">
        <v>87</v>
      </c>
      <c r="D171" s="138" t="s">
        <v>122</v>
      </c>
      <c r="E171" s="129" t="s">
        <v>21</v>
      </c>
      <c r="F171" s="14" t="s">
        <v>8</v>
      </c>
      <c r="G171" s="54">
        <f>H171+I171+M171+J171+K171+L171</f>
        <v>198615</v>
      </c>
      <c r="H171" s="54">
        <f t="shared" ref="H171:I171" si="119">H172+H173+H174+H175</f>
        <v>66615</v>
      </c>
      <c r="I171" s="54">
        <f t="shared" si="119"/>
        <v>51000</v>
      </c>
      <c r="J171" s="54">
        <f t="shared" ref="J171:L171" si="120">J172+J173+J174+J175</f>
        <v>40000</v>
      </c>
      <c r="K171" s="54">
        <f t="shared" si="120"/>
        <v>21000</v>
      </c>
      <c r="L171" s="54">
        <f t="shared" si="120"/>
        <v>10000</v>
      </c>
      <c r="M171" s="54">
        <f t="shared" ref="M171" si="121">M172+M173+M174+M175</f>
        <v>10000</v>
      </c>
      <c r="N171" s="220" t="s">
        <v>51</v>
      </c>
      <c r="O171" s="1" t="s">
        <v>48</v>
      </c>
      <c r="P171" s="1"/>
      <c r="Q171" s="1"/>
      <c r="R171" s="1"/>
      <c r="S171" s="1"/>
      <c r="T171" s="1"/>
      <c r="U171" s="1"/>
      <c r="V171" s="38"/>
      <c r="W171" s="38"/>
    </row>
    <row r="172" spans="1:23" s="24" customFormat="1" ht="82.5" customHeight="1" x14ac:dyDescent="0.25">
      <c r="A172" s="187"/>
      <c r="B172" s="130"/>
      <c r="C172" s="139"/>
      <c r="D172" s="139"/>
      <c r="E172" s="130"/>
      <c r="F172" s="14" t="s">
        <v>81</v>
      </c>
      <c r="G172" s="54">
        <f>H172+I172+M172+J172+K172+L172</f>
        <v>198615</v>
      </c>
      <c r="H172" s="54">
        <v>66615</v>
      </c>
      <c r="I172" s="54">
        <v>51000</v>
      </c>
      <c r="J172" s="54">
        <v>40000</v>
      </c>
      <c r="K172" s="54">
        <v>21000</v>
      </c>
      <c r="L172" s="54">
        <v>10000</v>
      </c>
      <c r="M172" s="54">
        <v>10000</v>
      </c>
      <c r="N172" s="221"/>
      <c r="O172" s="2"/>
      <c r="P172" s="58">
        <v>2</v>
      </c>
      <c r="Q172" s="58">
        <v>2</v>
      </c>
      <c r="R172" s="58">
        <v>2</v>
      </c>
      <c r="S172" s="58">
        <v>2</v>
      </c>
      <c r="T172" s="58">
        <v>2</v>
      </c>
      <c r="U172" s="58">
        <v>2</v>
      </c>
      <c r="V172" s="38"/>
      <c r="W172" s="38"/>
    </row>
    <row r="173" spans="1:23" s="24" customFormat="1" ht="51.75" customHeight="1" x14ac:dyDescent="0.25">
      <c r="A173" s="187"/>
      <c r="B173" s="130"/>
      <c r="C173" s="139"/>
      <c r="D173" s="139"/>
      <c r="E173" s="130"/>
      <c r="F173" s="14" t="s">
        <v>66</v>
      </c>
      <c r="G173" s="54">
        <f t="shared" ref="G173:G175" si="122">H173+I173+M173+J173+K173+L173</f>
        <v>0</v>
      </c>
      <c r="H173" s="55">
        <v>0</v>
      </c>
      <c r="I173" s="55">
        <v>0</v>
      </c>
      <c r="J173" s="55">
        <v>0</v>
      </c>
      <c r="K173" s="55">
        <v>0</v>
      </c>
      <c r="L173" s="55">
        <v>0</v>
      </c>
      <c r="M173" s="55">
        <v>0</v>
      </c>
      <c r="N173" s="221"/>
      <c r="O173" s="2"/>
      <c r="P173" s="2"/>
      <c r="Q173" s="2"/>
      <c r="R173" s="2"/>
      <c r="S173" s="2"/>
      <c r="T173" s="2"/>
      <c r="U173" s="2"/>
      <c r="V173" s="38"/>
      <c r="W173" s="38"/>
    </row>
    <row r="174" spans="1:23" s="24" customFormat="1" ht="54" customHeight="1" x14ac:dyDescent="0.25">
      <c r="A174" s="187"/>
      <c r="B174" s="130"/>
      <c r="C174" s="139"/>
      <c r="D174" s="139"/>
      <c r="E174" s="130"/>
      <c r="F174" s="14" t="s">
        <v>67</v>
      </c>
      <c r="G174" s="54">
        <f t="shared" si="122"/>
        <v>0</v>
      </c>
      <c r="H174" s="55">
        <v>0</v>
      </c>
      <c r="I174" s="55">
        <v>0</v>
      </c>
      <c r="J174" s="55">
        <v>0</v>
      </c>
      <c r="K174" s="55">
        <v>0</v>
      </c>
      <c r="L174" s="55">
        <v>0</v>
      </c>
      <c r="M174" s="55">
        <v>0</v>
      </c>
      <c r="N174" s="221"/>
      <c r="O174" s="2"/>
      <c r="P174" s="2"/>
      <c r="Q174" s="2"/>
      <c r="R174" s="2"/>
      <c r="S174" s="2"/>
      <c r="T174" s="2"/>
      <c r="U174" s="2"/>
      <c r="V174" s="38"/>
      <c r="W174" s="38"/>
    </row>
    <row r="175" spans="1:23" s="24" customFormat="1" ht="39" customHeight="1" x14ac:dyDescent="0.25">
      <c r="A175" s="188"/>
      <c r="B175" s="131"/>
      <c r="C175" s="140"/>
      <c r="D175" s="140"/>
      <c r="E175" s="131"/>
      <c r="F175" s="14" t="s">
        <v>68</v>
      </c>
      <c r="G175" s="54">
        <f t="shared" si="122"/>
        <v>0</v>
      </c>
      <c r="H175" s="55">
        <v>0</v>
      </c>
      <c r="I175" s="55">
        <v>0</v>
      </c>
      <c r="J175" s="55">
        <v>0</v>
      </c>
      <c r="K175" s="55">
        <v>0</v>
      </c>
      <c r="L175" s="55">
        <v>0</v>
      </c>
      <c r="M175" s="55">
        <v>0</v>
      </c>
      <c r="N175" s="222"/>
      <c r="O175" s="2"/>
      <c r="P175" s="2"/>
      <c r="Q175" s="105"/>
      <c r="R175" s="2"/>
      <c r="S175" s="2"/>
      <c r="T175" s="2"/>
      <c r="U175" s="2"/>
      <c r="V175" s="38"/>
      <c r="W175" s="38"/>
    </row>
    <row r="176" spans="1:23" s="24" customFormat="1" ht="24" customHeight="1" x14ac:dyDescent="0.25">
      <c r="A176" s="186" t="s">
        <v>78</v>
      </c>
      <c r="B176" s="129" t="s">
        <v>77</v>
      </c>
      <c r="C176" s="138" t="s">
        <v>87</v>
      </c>
      <c r="D176" s="138" t="s">
        <v>122</v>
      </c>
      <c r="E176" s="129" t="s">
        <v>21</v>
      </c>
      <c r="F176" s="14" t="s">
        <v>8</v>
      </c>
      <c r="G176" s="54">
        <f t="shared" ref="G176:I176" si="123">G177+G178+G179+G180</f>
        <v>4122.46</v>
      </c>
      <c r="H176" s="54">
        <f t="shared" si="123"/>
        <v>0</v>
      </c>
      <c r="I176" s="54">
        <f t="shared" si="123"/>
        <v>0</v>
      </c>
      <c r="J176" s="54">
        <f t="shared" ref="J176:L176" si="124">J177+J178+J179+J180</f>
        <v>1040.82</v>
      </c>
      <c r="K176" s="54">
        <f t="shared" si="124"/>
        <v>1040.82</v>
      </c>
      <c r="L176" s="54">
        <f t="shared" si="124"/>
        <v>1020.41</v>
      </c>
      <c r="M176" s="54">
        <f t="shared" ref="M176" si="125">M177+M178+M179+M180</f>
        <v>1020.41</v>
      </c>
      <c r="N176" s="141" t="s">
        <v>79</v>
      </c>
      <c r="O176" s="129" t="s">
        <v>80</v>
      </c>
      <c r="P176" s="153">
        <v>0</v>
      </c>
      <c r="Q176" s="153">
        <v>0</v>
      </c>
      <c r="R176" s="153">
        <v>1</v>
      </c>
      <c r="S176" s="153">
        <v>1</v>
      </c>
      <c r="T176" s="153">
        <v>1</v>
      </c>
      <c r="U176" s="153">
        <v>1</v>
      </c>
      <c r="V176" s="38"/>
      <c r="W176" s="38"/>
    </row>
    <row r="177" spans="1:23" s="24" customFormat="1" ht="87" customHeight="1" x14ac:dyDescent="0.25">
      <c r="A177" s="187"/>
      <c r="B177" s="130"/>
      <c r="C177" s="139"/>
      <c r="D177" s="139"/>
      <c r="E177" s="130"/>
      <c r="F177" s="14" t="s">
        <v>81</v>
      </c>
      <c r="G177" s="54">
        <f>H177+I177+M177+J177+K177+L177</f>
        <v>4122.46</v>
      </c>
      <c r="H177" s="55">
        <v>0</v>
      </c>
      <c r="I177" s="55">
        <v>0</v>
      </c>
      <c r="J177" s="55">
        <v>1040.82</v>
      </c>
      <c r="K177" s="55">
        <v>1040.82</v>
      </c>
      <c r="L177" s="55">
        <v>1020.41</v>
      </c>
      <c r="M177" s="55">
        <v>1020.41</v>
      </c>
      <c r="N177" s="149"/>
      <c r="O177" s="130"/>
      <c r="P177" s="154"/>
      <c r="Q177" s="154"/>
      <c r="R177" s="154"/>
      <c r="S177" s="154"/>
      <c r="T177" s="154"/>
      <c r="U177" s="154"/>
      <c r="V177" s="38"/>
      <c r="W177" s="38"/>
    </row>
    <row r="178" spans="1:23" s="24" customFormat="1" ht="57" customHeight="1" x14ac:dyDescent="0.25">
      <c r="A178" s="187"/>
      <c r="B178" s="130"/>
      <c r="C178" s="139"/>
      <c r="D178" s="139"/>
      <c r="E178" s="130"/>
      <c r="F178" s="14" t="s">
        <v>66</v>
      </c>
      <c r="G178" s="54">
        <f t="shared" ref="G178:G180" si="126">H178+I178+M178+J178+K178+L178</f>
        <v>0</v>
      </c>
      <c r="H178" s="55">
        <v>0</v>
      </c>
      <c r="I178" s="55">
        <v>0</v>
      </c>
      <c r="J178" s="55">
        <v>0</v>
      </c>
      <c r="K178" s="55">
        <v>0</v>
      </c>
      <c r="L178" s="55">
        <v>0</v>
      </c>
      <c r="M178" s="55">
        <v>0</v>
      </c>
      <c r="N178" s="149"/>
      <c r="O178" s="130"/>
      <c r="P178" s="154"/>
      <c r="Q178" s="154"/>
      <c r="R178" s="154"/>
      <c r="S178" s="154"/>
      <c r="T178" s="154"/>
      <c r="U178" s="154"/>
      <c r="V178" s="38"/>
      <c r="W178" s="38"/>
    </row>
    <row r="179" spans="1:23" s="24" customFormat="1" ht="53.25" customHeight="1" x14ac:dyDescent="0.25">
      <c r="A179" s="187"/>
      <c r="B179" s="130"/>
      <c r="C179" s="139"/>
      <c r="D179" s="139"/>
      <c r="E179" s="130"/>
      <c r="F179" s="14" t="s">
        <v>67</v>
      </c>
      <c r="G179" s="54">
        <f t="shared" si="126"/>
        <v>0</v>
      </c>
      <c r="H179" s="55">
        <v>0</v>
      </c>
      <c r="I179" s="55">
        <v>0</v>
      </c>
      <c r="J179" s="55">
        <v>0</v>
      </c>
      <c r="K179" s="55">
        <v>0</v>
      </c>
      <c r="L179" s="55">
        <v>0</v>
      </c>
      <c r="M179" s="55">
        <v>0</v>
      </c>
      <c r="N179" s="149"/>
      <c r="O179" s="130"/>
      <c r="P179" s="154"/>
      <c r="Q179" s="154"/>
      <c r="R179" s="154"/>
      <c r="S179" s="154"/>
      <c r="T179" s="154"/>
      <c r="U179" s="154"/>
      <c r="V179" s="38"/>
      <c r="W179" s="38"/>
    </row>
    <row r="180" spans="1:23" s="24" customFormat="1" ht="32.25" customHeight="1" x14ac:dyDescent="0.25">
      <c r="A180" s="188"/>
      <c r="B180" s="131"/>
      <c r="C180" s="140"/>
      <c r="D180" s="140"/>
      <c r="E180" s="131"/>
      <c r="F180" s="14" t="s">
        <v>68</v>
      </c>
      <c r="G180" s="54">
        <f t="shared" si="126"/>
        <v>0</v>
      </c>
      <c r="H180" s="55">
        <v>0</v>
      </c>
      <c r="I180" s="55">
        <v>0</v>
      </c>
      <c r="J180" s="55">
        <v>0</v>
      </c>
      <c r="K180" s="55">
        <v>0</v>
      </c>
      <c r="L180" s="55">
        <v>0</v>
      </c>
      <c r="M180" s="55">
        <v>0</v>
      </c>
      <c r="N180" s="142"/>
      <c r="O180" s="131"/>
      <c r="P180" s="155"/>
      <c r="Q180" s="155"/>
      <c r="R180" s="155"/>
      <c r="S180" s="155"/>
      <c r="T180" s="155"/>
      <c r="U180" s="155"/>
      <c r="V180" s="38"/>
      <c r="W180" s="38"/>
    </row>
    <row r="181" spans="1:23" s="24" customFormat="1" ht="24" customHeight="1" x14ac:dyDescent="0.25">
      <c r="A181" s="186" t="s">
        <v>96</v>
      </c>
      <c r="B181" s="129" t="s">
        <v>130</v>
      </c>
      <c r="C181" s="138" t="s">
        <v>87</v>
      </c>
      <c r="D181" s="138" t="s">
        <v>122</v>
      </c>
      <c r="E181" s="129" t="s">
        <v>21</v>
      </c>
      <c r="F181" s="14" t="s">
        <v>8</v>
      </c>
      <c r="G181" s="54">
        <f t="shared" ref="G181:H181" si="127">G182+G183+G184+G185</f>
        <v>20000</v>
      </c>
      <c r="H181" s="54">
        <f t="shared" si="127"/>
        <v>0</v>
      </c>
      <c r="I181" s="54">
        <v>0</v>
      </c>
      <c r="J181" s="54">
        <f t="shared" ref="J181:L181" si="128">J182+J183+J184+J185</f>
        <v>0</v>
      </c>
      <c r="K181" s="54">
        <f t="shared" si="128"/>
        <v>0</v>
      </c>
      <c r="L181" s="54">
        <f t="shared" si="128"/>
        <v>10000</v>
      </c>
      <c r="M181" s="54">
        <f t="shared" ref="M181" si="129">M182+M183+M184+M185</f>
        <v>10000</v>
      </c>
      <c r="N181" s="141" t="s">
        <v>92</v>
      </c>
      <c r="O181" s="129" t="s">
        <v>80</v>
      </c>
      <c r="P181" s="153">
        <v>0</v>
      </c>
      <c r="Q181" s="153">
        <v>0</v>
      </c>
      <c r="R181" s="153">
        <v>0</v>
      </c>
      <c r="S181" s="153">
        <v>0</v>
      </c>
      <c r="T181" s="153">
        <v>1</v>
      </c>
      <c r="U181" s="153">
        <v>1</v>
      </c>
      <c r="V181" s="38"/>
      <c r="W181" s="38"/>
    </row>
    <row r="182" spans="1:23" s="24" customFormat="1" ht="85.5" customHeight="1" x14ac:dyDescent="0.25">
      <c r="A182" s="187"/>
      <c r="B182" s="130"/>
      <c r="C182" s="139"/>
      <c r="D182" s="139"/>
      <c r="E182" s="130"/>
      <c r="F182" s="14" t="s">
        <v>81</v>
      </c>
      <c r="G182" s="54">
        <f>H182+I182+M182+J182+K182+L182</f>
        <v>20000</v>
      </c>
      <c r="H182" s="55">
        <v>0</v>
      </c>
      <c r="I182" s="55">
        <v>0</v>
      </c>
      <c r="J182" s="55">
        <v>0</v>
      </c>
      <c r="K182" s="55">
        <v>0</v>
      </c>
      <c r="L182" s="55">
        <v>10000</v>
      </c>
      <c r="M182" s="55">
        <v>10000</v>
      </c>
      <c r="N182" s="149"/>
      <c r="O182" s="130"/>
      <c r="P182" s="154"/>
      <c r="Q182" s="154"/>
      <c r="R182" s="154"/>
      <c r="S182" s="154"/>
      <c r="T182" s="154"/>
      <c r="U182" s="154"/>
      <c r="V182" s="38"/>
      <c r="W182" s="38"/>
    </row>
    <row r="183" spans="1:23" s="24" customFormat="1" ht="57" customHeight="1" x14ac:dyDescent="0.25">
      <c r="A183" s="187"/>
      <c r="B183" s="130"/>
      <c r="C183" s="139"/>
      <c r="D183" s="139"/>
      <c r="E183" s="130"/>
      <c r="F183" s="14" t="s">
        <v>66</v>
      </c>
      <c r="G183" s="54">
        <f t="shared" ref="G183:G185" si="130">H183+I183+M183+J183+K183+L183</f>
        <v>0</v>
      </c>
      <c r="H183" s="55">
        <v>0</v>
      </c>
      <c r="I183" s="55">
        <v>0</v>
      </c>
      <c r="J183" s="55">
        <v>0</v>
      </c>
      <c r="K183" s="55">
        <v>0</v>
      </c>
      <c r="L183" s="55">
        <v>0</v>
      </c>
      <c r="M183" s="55">
        <v>0</v>
      </c>
      <c r="N183" s="149"/>
      <c r="O183" s="130"/>
      <c r="P183" s="154"/>
      <c r="Q183" s="154"/>
      <c r="R183" s="154"/>
      <c r="S183" s="154"/>
      <c r="T183" s="154"/>
      <c r="U183" s="154"/>
      <c r="V183" s="38"/>
      <c r="W183" s="38"/>
    </row>
    <row r="184" spans="1:23" s="24" customFormat="1" ht="53.25" customHeight="1" x14ac:dyDescent="0.25">
      <c r="A184" s="187"/>
      <c r="B184" s="130"/>
      <c r="C184" s="139"/>
      <c r="D184" s="139"/>
      <c r="E184" s="130"/>
      <c r="F184" s="14" t="s">
        <v>67</v>
      </c>
      <c r="G184" s="54">
        <f t="shared" si="130"/>
        <v>0</v>
      </c>
      <c r="H184" s="55">
        <v>0</v>
      </c>
      <c r="I184" s="55">
        <v>0</v>
      </c>
      <c r="J184" s="55">
        <v>0</v>
      </c>
      <c r="K184" s="55">
        <v>0</v>
      </c>
      <c r="L184" s="55">
        <v>0</v>
      </c>
      <c r="M184" s="55">
        <v>0</v>
      </c>
      <c r="N184" s="149"/>
      <c r="O184" s="130"/>
      <c r="P184" s="154"/>
      <c r="Q184" s="154"/>
      <c r="R184" s="154"/>
      <c r="S184" s="154"/>
      <c r="T184" s="154"/>
      <c r="U184" s="154"/>
      <c r="V184" s="38"/>
      <c r="W184" s="38"/>
    </row>
    <row r="185" spans="1:23" s="24" customFormat="1" ht="32.25" customHeight="1" x14ac:dyDescent="0.25">
      <c r="A185" s="188"/>
      <c r="B185" s="131"/>
      <c r="C185" s="140"/>
      <c r="D185" s="140"/>
      <c r="E185" s="131"/>
      <c r="F185" s="14" t="s">
        <v>68</v>
      </c>
      <c r="G185" s="54">
        <f t="shared" si="130"/>
        <v>0</v>
      </c>
      <c r="H185" s="55">
        <v>0</v>
      </c>
      <c r="I185" s="55">
        <v>0</v>
      </c>
      <c r="J185" s="55">
        <v>0</v>
      </c>
      <c r="K185" s="55">
        <v>0</v>
      </c>
      <c r="L185" s="55">
        <v>0</v>
      </c>
      <c r="M185" s="55">
        <v>0</v>
      </c>
      <c r="N185" s="142"/>
      <c r="O185" s="131"/>
      <c r="P185" s="155"/>
      <c r="Q185" s="155"/>
      <c r="R185" s="155"/>
      <c r="S185" s="155"/>
      <c r="T185" s="155"/>
      <c r="U185" s="155"/>
      <c r="V185" s="38"/>
      <c r="W185" s="38"/>
    </row>
    <row r="186" spans="1:23" s="38" customFormat="1" ht="15.75" customHeight="1" x14ac:dyDescent="0.25">
      <c r="A186" s="189" t="s">
        <v>82</v>
      </c>
      <c r="B186" s="146" t="s">
        <v>94</v>
      </c>
      <c r="C186" s="196" t="s">
        <v>87</v>
      </c>
      <c r="D186" s="196" t="s">
        <v>122</v>
      </c>
      <c r="E186" s="146" t="s">
        <v>21</v>
      </c>
      <c r="F186" s="15" t="s">
        <v>8</v>
      </c>
      <c r="G186" s="53">
        <f>G187+G188+G189+G190</f>
        <v>16479226.5</v>
      </c>
      <c r="H186" s="53">
        <f>H187+H188+H189+H190</f>
        <v>11479226.5</v>
      </c>
      <c r="I186" s="53">
        <f t="shared" ref="I186" si="131">I187+I188+I189+I190</f>
        <v>5000000</v>
      </c>
      <c r="J186" s="53">
        <f t="shared" ref="J186:L186" si="132">J187+J188+J189+J190</f>
        <v>0</v>
      </c>
      <c r="K186" s="53">
        <f t="shared" si="132"/>
        <v>0</v>
      </c>
      <c r="L186" s="53">
        <f t="shared" si="132"/>
        <v>0</v>
      </c>
      <c r="M186" s="53">
        <f t="shared" ref="M186" si="133">M187+M188+M189+M190</f>
        <v>0</v>
      </c>
      <c r="N186" s="162" t="s">
        <v>14</v>
      </c>
      <c r="O186" s="146" t="s">
        <v>14</v>
      </c>
      <c r="P186" s="146" t="s">
        <v>14</v>
      </c>
      <c r="Q186" s="146" t="s">
        <v>14</v>
      </c>
      <c r="R186" s="146" t="s">
        <v>14</v>
      </c>
      <c r="S186" s="146" t="s">
        <v>14</v>
      </c>
      <c r="T186" s="146" t="s">
        <v>14</v>
      </c>
      <c r="U186" s="146" t="s">
        <v>14</v>
      </c>
    </row>
    <row r="187" spans="1:23" s="38" customFormat="1" ht="95.25" customHeight="1" x14ac:dyDescent="0.25">
      <c r="A187" s="190"/>
      <c r="B187" s="147"/>
      <c r="C187" s="197"/>
      <c r="D187" s="197"/>
      <c r="E187" s="147"/>
      <c r="F187" s="15" t="s">
        <v>81</v>
      </c>
      <c r="G187" s="53">
        <f>H187+I187+M187</f>
        <v>229584.53</v>
      </c>
      <c r="H187" s="57">
        <f>H229+H223+H192+H197+H203+H218+H208+H213</f>
        <v>229584.53</v>
      </c>
      <c r="I187" s="57">
        <f t="shared" ref="I187:M187" si="134">I229+I223+I192+I197+I203+I218+I208+I213</f>
        <v>0</v>
      </c>
      <c r="J187" s="57">
        <f t="shared" si="134"/>
        <v>0</v>
      </c>
      <c r="K187" s="57">
        <f t="shared" si="134"/>
        <v>0</v>
      </c>
      <c r="L187" s="57">
        <f t="shared" si="134"/>
        <v>0</v>
      </c>
      <c r="M187" s="57">
        <f t="shared" si="134"/>
        <v>0</v>
      </c>
      <c r="N187" s="163"/>
      <c r="O187" s="147"/>
      <c r="P187" s="147"/>
      <c r="Q187" s="147"/>
      <c r="R187" s="147"/>
      <c r="S187" s="147"/>
      <c r="T187" s="147"/>
      <c r="U187" s="147"/>
    </row>
    <row r="188" spans="1:23" s="38" customFormat="1" ht="54.75" customHeight="1" x14ac:dyDescent="0.25">
      <c r="A188" s="190"/>
      <c r="B188" s="147"/>
      <c r="C188" s="197"/>
      <c r="D188" s="197"/>
      <c r="E188" s="147"/>
      <c r="F188" s="15" t="s">
        <v>66</v>
      </c>
      <c r="G188" s="53">
        <f>H188+I188+M188</f>
        <v>16249641.970000001</v>
      </c>
      <c r="H188" s="57">
        <f t="shared" ref="H188:M188" si="135">H230+H224+H193+H198+H204+H219+H209+H214</f>
        <v>11249641.970000001</v>
      </c>
      <c r="I188" s="57">
        <f t="shared" si="135"/>
        <v>5000000</v>
      </c>
      <c r="J188" s="57">
        <f t="shared" si="135"/>
        <v>0</v>
      </c>
      <c r="K188" s="57">
        <f t="shared" si="135"/>
        <v>0</v>
      </c>
      <c r="L188" s="57">
        <f t="shared" si="135"/>
        <v>0</v>
      </c>
      <c r="M188" s="57">
        <f t="shared" si="135"/>
        <v>0</v>
      </c>
      <c r="N188" s="163"/>
      <c r="O188" s="147"/>
      <c r="P188" s="147"/>
      <c r="Q188" s="147"/>
      <c r="R188" s="147"/>
      <c r="S188" s="147"/>
      <c r="T188" s="147"/>
      <c r="U188" s="147"/>
    </row>
    <row r="189" spans="1:23" s="38" customFormat="1" ht="63" x14ac:dyDescent="0.25">
      <c r="A189" s="190"/>
      <c r="B189" s="147"/>
      <c r="C189" s="197"/>
      <c r="D189" s="197"/>
      <c r="E189" s="147"/>
      <c r="F189" s="15" t="s">
        <v>67</v>
      </c>
      <c r="G189" s="53">
        <f>H189+I189+M189</f>
        <v>0</v>
      </c>
      <c r="H189" s="57">
        <f t="shared" ref="H189:M189" si="136">H231+H225+H194+H199+H205+H220+H210+H215</f>
        <v>0</v>
      </c>
      <c r="I189" s="57">
        <f t="shared" si="136"/>
        <v>0</v>
      </c>
      <c r="J189" s="57">
        <f t="shared" si="136"/>
        <v>0</v>
      </c>
      <c r="K189" s="57">
        <f t="shared" si="136"/>
        <v>0</v>
      </c>
      <c r="L189" s="57">
        <f t="shared" si="136"/>
        <v>0</v>
      </c>
      <c r="M189" s="57">
        <f t="shared" si="136"/>
        <v>0</v>
      </c>
      <c r="N189" s="163"/>
      <c r="O189" s="147"/>
      <c r="P189" s="147"/>
      <c r="Q189" s="147"/>
      <c r="R189" s="147"/>
      <c r="S189" s="147"/>
      <c r="T189" s="147"/>
      <c r="U189" s="147"/>
    </row>
    <row r="190" spans="1:23" s="38" customFormat="1" ht="32.25" customHeight="1" x14ac:dyDescent="0.25">
      <c r="A190" s="191"/>
      <c r="B190" s="148"/>
      <c r="C190" s="198"/>
      <c r="D190" s="198"/>
      <c r="E190" s="148"/>
      <c r="F190" s="15" t="s">
        <v>68</v>
      </c>
      <c r="G190" s="53">
        <f>H190+I190+M190</f>
        <v>0</v>
      </c>
      <c r="H190" s="57">
        <f t="shared" ref="H190:M190" si="137">H232+H226+H195+H200+H206+H221+H211+H216</f>
        <v>0</v>
      </c>
      <c r="I190" s="57">
        <f t="shared" si="137"/>
        <v>0</v>
      </c>
      <c r="J190" s="57">
        <f t="shared" si="137"/>
        <v>0</v>
      </c>
      <c r="K190" s="57">
        <f t="shared" si="137"/>
        <v>0</v>
      </c>
      <c r="L190" s="57">
        <f t="shared" si="137"/>
        <v>0</v>
      </c>
      <c r="M190" s="57">
        <f t="shared" si="137"/>
        <v>0</v>
      </c>
      <c r="N190" s="164"/>
      <c r="O190" s="148"/>
      <c r="P190" s="148"/>
      <c r="Q190" s="148"/>
      <c r="R190" s="148"/>
      <c r="S190" s="148"/>
      <c r="T190" s="148"/>
      <c r="U190" s="148"/>
    </row>
    <row r="191" spans="1:23" s="24" customFormat="1" ht="34.5" hidden="1" customHeight="1" x14ac:dyDescent="0.25">
      <c r="A191" s="79" t="s">
        <v>97</v>
      </c>
      <c r="B191" s="129" t="s">
        <v>95</v>
      </c>
      <c r="C191" s="71" t="s">
        <v>87</v>
      </c>
      <c r="D191" s="71" t="s">
        <v>112</v>
      </c>
      <c r="E191" s="129" t="s">
        <v>21</v>
      </c>
      <c r="F191" s="14" t="s">
        <v>8</v>
      </c>
      <c r="G191" s="54">
        <f>G192+G193+G194+G195</f>
        <v>0</v>
      </c>
      <c r="H191" s="54">
        <f t="shared" ref="H191:I191" si="138">H192+H193+H194+H195</f>
        <v>0</v>
      </c>
      <c r="I191" s="54">
        <f t="shared" si="138"/>
        <v>0</v>
      </c>
      <c r="J191" s="54">
        <f t="shared" ref="J191:L191" si="139">J192+J193+J194+J195</f>
        <v>0</v>
      </c>
      <c r="K191" s="54">
        <f t="shared" si="139"/>
        <v>0</v>
      </c>
      <c r="L191" s="54">
        <f t="shared" si="139"/>
        <v>0</v>
      </c>
      <c r="M191" s="54">
        <f t="shared" ref="M191" si="140">M192+M193+M194+M195</f>
        <v>0</v>
      </c>
      <c r="N191" s="141" t="s">
        <v>98</v>
      </c>
      <c r="O191" s="135" t="s">
        <v>73</v>
      </c>
      <c r="P191" s="135"/>
      <c r="Q191" s="135"/>
      <c r="R191" s="135"/>
      <c r="S191" s="135"/>
      <c r="T191" s="135"/>
      <c r="U191" s="135"/>
      <c r="V191" s="38"/>
      <c r="W191" s="38"/>
    </row>
    <row r="192" spans="1:23" s="24" customFormat="1" ht="34.5" hidden="1" customHeight="1" x14ac:dyDescent="0.25">
      <c r="A192" s="74"/>
      <c r="B192" s="130"/>
      <c r="C192" s="72"/>
      <c r="D192" s="72"/>
      <c r="E192" s="130"/>
      <c r="F192" s="14" t="s">
        <v>81</v>
      </c>
      <c r="G192" s="54">
        <f>H192+I192+M192</f>
        <v>0</v>
      </c>
      <c r="H192" s="55"/>
      <c r="I192" s="55"/>
      <c r="J192" s="55"/>
      <c r="K192" s="55"/>
      <c r="L192" s="55"/>
      <c r="M192" s="55"/>
      <c r="N192" s="142"/>
      <c r="O192" s="137"/>
      <c r="P192" s="137"/>
      <c r="Q192" s="137"/>
      <c r="R192" s="137"/>
      <c r="S192" s="137"/>
      <c r="T192" s="137"/>
      <c r="U192" s="137"/>
      <c r="V192" s="38"/>
      <c r="W192" s="38"/>
    </row>
    <row r="193" spans="1:23" s="24" customFormat="1" ht="34.5" hidden="1" customHeight="1" x14ac:dyDescent="0.25">
      <c r="A193" s="74"/>
      <c r="B193" s="2"/>
      <c r="C193" s="72"/>
      <c r="D193" s="72"/>
      <c r="E193" s="130"/>
      <c r="F193" s="14" t="s">
        <v>66</v>
      </c>
      <c r="G193" s="54">
        <f>H193+I193+M193</f>
        <v>0</v>
      </c>
      <c r="H193" s="55"/>
      <c r="I193" s="55"/>
      <c r="J193" s="55"/>
      <c r="K193" s="55"/>
      <c r="L193" s="55"/>
      <c r="M193" s="55"/>
      <c r="N193" s="127" t="s">
        <v>99</v>
      </c>
      <c r="O193" s="94" t="s">
        <v>73</v>
      </c>
      <c r="P193" s="94"/>
      <c r="Q193" s="94"/>
      <c r="R193" s="94"/>
      <c r="S193" s="68"/>
      <c r="T193" s="68"/>
      <c r="U193" s="68"/>
      <c r="V193" s="38"/>
      <c r="W193" s="38"/>
    </row>
    <row r="194" spans="1:23" s="24" customFormat="1" ht="34.5" hidden="1" customHeight="1" x14ac:dyDescent="0.25">
      <c r="A194" s="74"/>
      <c r="B194" s="2"/>
      <c r="C194" s="72"/>
      <c r="D194" s="72"/>
      <c r="E194" s="131"/>
      <c r="F194" s="14" t="s">
        <v>67</v>
      </c>
      <c r="G194" s="54">
        <f>H194+I194+M194</f>
        <v>0</v>
      </c>
      <c r="H194" s="55"/>
      <c r="I194" s="55"/>
      <c r="J194" s="55"/>
      <c r="K194" s="55"/>
      <c r="L194" s="55"/>
      <c r="M194" s="55"/>
      <c r="N194" s="123"/>
      <c r="O194" s="94"/>
      <c r="P194" s="94"/>
      <c r="Q194" s="94"/>
      <c r="R194" s="94"/>
      <c r="S194" s="68"/>
      <c r="T194" s="68"/>
      <c r="U194" s="68"/>
      <c r="V194" s="38"/>
      <c r="W194" s="38"/>
    </row>
    <row r="195" spans="1:23" s="38" customFormat="1" ht="34.5" hidden="1" customHeight="1" x14ac:dyDescent="0.25">
      <c r="A195" s="74"/>
      <c r="B195" s="2"/>
      <c r="C195" s="72"/>
      <c r="D195" s="72"/>
      <c r="E195" s="70"/>
      <c r="F195" s="14" t="s">
        <v>68</v>
      </c>
      <c r="G195" s="53">
        <f>H195+I195+M195</f>
        <v>0</v>
      </c>
      <c r="H195" s="57"/>
      <c r="I195" s="57"/>
      <c r="J195" s="57"/>
      <c r="K195" s="57"/>
      <c r="L195" s="57"/>
      <c r="M195" s="57"/>
      <c r="N195" s="122"/>
      <c r="O195" s="94"/>
      <c r="P195" s="94"/>
      <c r="Q195" s="94"/>
      <c r="R195" s="94"/>
      <c r="S195" s="68"/>
      <c r="T195" s="68"/>
      <c r="U195" s="68"/>
    </row>
    <row r="196" spans="1:23" s="24" customFormat="1" ht="34.5" hidden="1" customHeight="1" x14ac:dyDescent="0.25">
      <c r="A196" s="79" t="s">
        <v>104</v>
      </c>
      <c r="B196" s="129" t="s">
        <v>108</v>
      </c>
      <c r="C196" s="71" t="s">
        <v>87</v>
      </c>
      <c r="D196" s="71" t="s">
        <v>112</v>
      </c>
      <c r="E196" s="129" t="s">
        <v>21</v>
      </c>
      <c r="F196" s="14" t="s">
        <v>8</v>
      </c>
      <c r="G196" s="54">
        <f>G197+G198+G199+G200+G201</f>
        <v>0</v>
      </c>
      <c r="H196" s="54">
        <f>H197+H198+H199+H200</f>
        <v>0</v>
      </c>
      <c r="I196" s="54">
        <f t="shared" ref="I196" si="141">I197+I198+I199+I200</f>
        <v>0</v>
      </c>
      <c r="J196" s="54">
        <f t="shared" ref="J196:L196" si="142">J197+J198+J199+J200</f>
        <v>0</v>
      </c>
      <c r="K196" s="54">
        <f t="shared" si="142"/>
        <v>0</v>
      </c>
      <c r="L196" s="54">
        <f t="shared" si="142"/>
        <v>0</v>
      </c>
      <c r="M196" s="54">
        <f t="shared" ref="M196" si="143">M197+M198+M199+M200</f>
        <v>0</v>
      </c>
      <c r="N196" s="141" t="s">
        <v>109</v>
      </c>
      <c r="O196" s="135" t="s">
        <v>73</v>
      </c>
      <c r="P196" s="135"/>
      <c r="Q196" s="135"/>
      <c r="R196" s="135"/>
      <c r="S196" s="135"/>
      <c r="T196" s="135"/>
      <c r="U196" s="135"/>
      <c r="V196" s="38"/>
      <c r="W196" s="38"/>
    </row>
    <row r="197" spans="1:23" s="24" customFormat="1" ht="34.5" hidden="1" customHeight="1" x14ac:dyDescent="0.25">
      <c r="A197" s="199"/>
      <c r="B197" s="130"/>
      <c r="C197" s="72"/>
      <c r="D197" s="139"/>
      <c r="E197" s="130"/>
      <c r="F197" s="14" t="s">
        <v>81</v>
      </c>
      <c r="G197" s="54">
        <f>H197+I197+M197</f>
        <v>0</v>
      </c>
      <c r="H197" s="55"/>
      <c r="I197" s="55"/>
      <c r="J197" s="55"/>
      <c r="K197" s="55"/>
      <c r="L197" s="55"/>
      <c r="M197" s="55"/>
      <c r="N197" s="149"/>
      <c r="O197" s="136"/>
      <c r="P197" s="136"/>
      <c r="Q197" s="136"/>
      <c r="R197" s="136"/>
      <c r="S197" s="136"/>
      <c r="T197" s="136"/>
      <c r="U197" s="136"/>
      <c r="V197" s="38"/>
      <c r="W197" s="38"/>
    </row>
    <row r="198" spans="1:23" s="24" customFormat="1" ht="34.5" hidden="1" customHeight="1" x14ac:dyDescent="0.25">
      <c r="A198" s="199"/>
      <c r="B198" s="130"/>
      <c r="C198" s="139"/>
      <c r="D198" s="139"/>
      <c r="E198" s="130"/>
      <c r="F198" s="14" t="s">
        <v>66</v>
      </c>
      <c r="G198" s="54">
        <f>H198+I198+M198</f>
        <v>0</v>
      </c>
      <c r="H198" s="55"/>
      <c r="I198" s="55"/>
      <c r="J198" s="55"/>
      <c r="K198" s="55"/>
      <c r="L198" s="55"/>
      <c r="M198" s="55"/>
      <c r="N198" s="149"/>
      <c r="O198" s="136"/>
      <c r="P198" s="136"/>
      <c r="Q198" s="136"/>
      <c r="R198" s="136"/>
      <c r="S198" s="136"/>
      <c r="T198" s="136"/>
      <c r="U198" s="136"/>
      <c r="V198" s="38"/>
      <c r="W198" s="38"/>
    </row>
    <row r="199" spans="1:23" s="24" customFormat="1" ht="47.25" hidden="1" x14ac:dyDescent="0.25">
      <c r="A199" s="199"/>
      <c r="B199" s="130"/>
      <c r="C199" s="139"/>
      <c r="D199" s="139"/>
      <c r="E199" s="131"/>
      <c r="F199" s="14" t="s">
        <v>67</v>
      </c>
      <c r="G199" s="54">
        <f>H199+I199+M199</f>
        <v>0</v>
      </c>
      <c r="H199" s="55"/>
      <c r="I199" s="55"/>
      <c r="J199" s="55"/>
      <c r="K199" s="55"/>
      <c r="L199" s="55"/>
      <c r="M199" s="55"/>
      <c r="N199" s="149"/>
      <c r="O199" s="136"/>
      <c r="P199" s="136"/>
      <c r="Q199" s="136"/>
      <c r="R199" s="136"/>
      <c r="S199" s="136"/>
      <c r="T199" s="136"/>
      <c r="U199" s="136"/>
      <c r="V199" s="38"/>
      <c r="W199" s="38"/>
    </row>
    <row r="200" spans="1:23" s="24" customFormat="1" ht="31.5" hidden="1" x14ac:dyDescent="0.25">
      <c r="A200" s="199"/>
      <c r="B200" s="130"/>
      <c r="C200" s="139"/>
      <c r="D200" s="139"/>
      <c r="E200" s="2"/>
      <c r="F200" s="14" t="s">
        <v>68</v>
      </c>
      <c r="G200" s="54">
        <f>H200+I200+M200</f>
        <v>0</v>
      </c>
      <c r="H200" s="55"/>
      <c r="I200" s="55"/>
      <c r="J200" s="55"/>
      <c r="K200" s="55"/>
      <c r="L200" s="55"/>
      <c r="M200" s="55"/>
      <c r="N200" s="149"/>
      <c r="O200" s="137"/>
      <c r="P200" s="137"/>
      <c r="Q200" s="137"/>
      <c r="R200" s="137"/>
      <c r="S200" s="137"/>
      <c r="T200" s="137"/>
      <c r="U200" s="137"/>
      <c r="V200" s="38"/>
      <c r="W200" s="38"/>
    </row>
    <row r="201" spans="1:23" s="24" customFormat="1" ht="34.5" hidden="1" customHeight="1" x14ac:dyDescent="0.25">
      <c r="A201" s="200"/>
      <c r="B201" s="131"/>
      <c r="C201" s="140"/>
      <c r="D201" s="140"/>
      <c r="E201" s="8"/>
      <c r="F201" s="14" t="s">
        <v>68</v>
      </c>
      <c r="G201" s="54">
        <f>H201+I201+M201</f>
        <v>0</v>
      </c>
      <c r="H201" s="55"/>
      <c r="I201" s="55"/>
      <c r="J201" s="55"/>
      <c r="K201" s="55"/>
      <c r="L201" s="55"/>
      <c r="M201" s="55"/>
      <c r="N201" s="142"/>
      <c r="O201" s="93"/>
      <c r="P201" s="93"/>
      <c r="Q201" s="93"/>
      <c r="R201" s="93"/>
      <c r="S201" s="69"/>
      <c r="T201" s="69"/>
      <c r="U201" s="69"/>
      <c r="V201" s="38"/>
      <c r="W201" s="38"/>
    </row>
    <row r="202" spans="1:23" s="24" customFormat="1" ht="34.5" hidden="1" customHeight="1" x14ac:dyDescent="0.25">
      <c r="A202" s="79" t="s">
        <v>105</v>
      </c>
      <c r="B202" s="129" t="s">
        <v>107</v>
      </c>
      <c r="C202" s="71" t="s">
        <v>87</v>
      </c>
      <c r="D202" s="71" t="s">
        <v>112</v>
      </c>
      <c r="E202" s="129" t="s">
        <v>21</v>
      </c>
      <c r="F202" s="14" t="s">
        <v>8</v>
      </c>
      <c r="G202" s="54">
        <f>G203+G204+G205+G206</f>
        <v>0</v>
      </c>
      <c r="H202" s="54">
        <f>H203+H204+H205+H206</f>
        <v>0</v>
      </c>
      <c r="I202" s="54">
        <f t="shared" ref="I202" si="144">I203+I204+I205+I206</f>
        <v>0</v>
      </c>
      <c r="J202" s="54">
        <f t="shared" ref="J202:L202" si="145">J203+J204+J205+J206</f>
        <v>0</v>
      </c>
      <c r="K202" s="54">
        <f t="shared" si="145"/>
        <v>0</v>
      </c>
      <c r="L202" s="54">
        <f t="shared" si="145"/>
        <v>0</v>
      </c>
      <c r="M202" s="54">
        <f t="shared" ref="M202" si="146">M203+M204+M205+M206</f>
        <v>0</v>
      </c>
      <c r="N202" s="141" t="s">
        <v>106</v>
      </c>
      <c r="O202" s="135" t="s">
        <v>73</v>
      </c>
      <c r="P202" s="159"/>
      <c r="Q202" s="135"/>
      <c r="R202" s="135"/>
      <c r="S202" s="135"/>
      <c r="T202" s="135"/>
      <c r="U202" s="135"/>
      <c r="V202" s="38"/>
      <c r="W202" s="38"/>
    </row>
    <row r="203" spans="1:23" s="24" customFormat="1" ht="34.5" hidden="1" customHeight="1" x14ac:dyDescent="0.25">
      <c r="A203" s="74"/>
      <c r="B203" s="130"/>
      <c r="C203" s="72"/>
      <c r="D203" s="72"/>
      <c r="E203" s="130"/>
      <c r="F203" s="14" t="s">
        <v>81</v>
      </c>
      <c r="G203" s="54">
        <f>H203+I203+M203</f>
        <v>0</v>
      </c>
      <c r="H203" s="55"/>
      <c r="I203" s="55"/>
      <c r="J203" s="55"/>
      <c r="K203" s="55"/>
      <c r="L203" s="55"/>
      <c r="M203" s="55"/>
      <c r="N203" s="149"/>
      <c r="O203" s="136"/>
      <c r="P203" s="160"/>
      <c r="Q203" s="136"/>
      <c r="R203" s="136"/>
      <c r="S203" s="136"/>
      <c r="T203" s="136"/>
      <c r="U203" s="136"/>
      <c r="V203" s="38"/>
      <c r="W203" s="38"/>
    </row>
    <row r="204" spans="1:23" s="24" customFormat="1" ht="34.5" hidden="1" customHeight="1" x14ac:dyDescent="0.25">
      <c r="A204" s="74"/>
      <c r="B204" s="130"/>
      <c r="C204" s="72"/>
      <c r="D204" s="72"/>
      <c r="E204" s="130"/>
      <c r="F204" s="14" t="s">
        <v>66</v>
      </c>
      <c r="G204" s="54">
        <f>H204+I204+M204</f>
        <v>0</v>
      </c>
      <c r="H204" s="55"/>
      <c r="I204" s="55"/>
      <c r="J204" s="55"/>
      <c r="K204" s="55"/>
      <c r="L204" s="55"/>
      <c r="M204" s="55"/>
      <c r="N204" s="149"/>
      <c r="O204" s="136"/>
      <c r="P204" s="160"/>
      <c r="Q204" s="136"/>
      <c r="R204" s="136"/>
      <c r="S204" s="136"/>
      <c r="T204" s="136"/>
      <c r="U204" s="136"/>
      <c r="V204" s="38"/>
      <c r="W204" s="38"/>
    </row>
    <row r="205" spans="1:23" s="24" customFormat="1" ht="47.25" hidden="1" x14ac:dyDescent="0.25">
      <c r="A205" s="74"/>
      <c r="B205" s="130"/>
      <c r="C205" s="72"/>
      <c r="D205" s="72"/>
      <c r="E205" s="130"/>
      <c r="F205" s="14" t="s">
        <v>67</v>
      </c>
      <c r="G205" s="54">
        <f>H205+I205+M205</f>
        <v>0</v>
      </c>
      <c r="H205" s="55"/>
      <c r="I205" s="55"/>
      <c r="J205" s="55"/>
      <c r="K205" s="55"/>
      <c r="L205" s="55"/>
      <c r="M205" s="55"/>
      <c r="N205" s="149"/>
      <c r="O205" s="136"/>
      <c r="P205" s="160"/>
      <c r="Q205" s="136"/>
      <c r="R205" s="136"/>
      <c r="S205" s="136"/>
      <c r="T205" s="136"/>
      <c r="U205" s="136"/>
      <c r="V205" s="38"/>
      <c r="W205" s="38"/>
    </row>
    <row r="206" spans="1:23" s="24" customFormat="1" ht="34.5" hidden="1" customHeight="1" x14ac:dyDescent="0.25">
      <c r="A206" s="75"/>
      <c r="B206" s="131"/>
      <c r="C206" s="73"/>
      <c r="D206" s="73"/>
      <c r="E206" s="131"/>
      <c r="F206" s="14" t="s">
        <v>68</v>
      </c>
      <c r="G206" s="54">
        <f>H206+I206+M206</f>
        <v>0</v>
      </c>
      <c r="H206" s="55"/>
      <c r="I206" s="55"/>
      <c r="J206" s="55"/>
      <c r="K206" s="55"/>
      <c r="L206" s="55"/>
      <c r="M206" s="55"/>
      <c r="N206" s="142"/>
      <c r="O206" s="137"/>
      <c r="P206" s="161"/>
      <c r="Q206" s="137"/>
      <c r="R206" s="137"/>
      <c r="S206" s="137"/>
      <c r="T206" s="137"/>
      <c r="U206" s="137"/>
      <c r="V206" s="38"/>
      <c r="W206" s="38"/>
    </row>
    <row r="207" spans="1:23" s="24" customFormat="1" ht="15.75" customHeight="1" x14ac:dyDescent="0.25">
      <c r="A207" s="79" t="s">
        <v>115</v>
      </c>
      <c r="B207" s="129" t="s">
        <v>110</v>
      </c>
      <c r="C207" s="71" t="s">
        <v>87</v>
      </c>
      <c r="D207" s="71" t="s">
        <v>122</v>
      </c>
      <c r="E207" s="129" t="s">
        <v>21</v>
      </c>
      <c r="F207" s="14" t="s">
        <v>8</v>
      </c>
      <c r="G207" s="54">
        <f>G208+G209+G210+G211</f>
        <v>2772760.6</v>
      </c>
      <c r="H207" s="54">
        <f>H208+H209+H210+H211</f>
        <v>2772760.6</v>
      </c>
      <c r="I207" s="54">
        <f t="shared" ref="I207:M207" si="147">I208+I209+I210+I211</f>
        <v>0</v>
      </c>
      <c r="J207" s="54">
        <f t="shared" si="147"/>
        <v>0</v>
      </c>
      <c r="K207" s="54">
        <f t="shared" si="147"/>
        <v>0</v>
      </c>
      <c r="L207" s="54">
        <f t="shared" si="147"/>
        <v>0</v>
      </c>
      <c r="M207" s="54">
        <f t="shared" si="147"/>
        <v>0</v>
      </c>
      <c r="N207" s="141" t="s">
        <v>111</v>
      </c>
      <c r="O207" s="135" t="s">
        <v>73</v>
      </c>
      <c r="P207" s="159">
        <v>1</v>
      </c>
      <c r="Q207" s="150">
        <v>0</v>
      </c>
      <c r="R207" s="150">
        <v>0</v>
      </c>
      <c r="S207" s="150">
        <v>0</v>
      </c>
      <c r="T207" s="150">
        <v>0</v>
      </c>
      <c r="U207" s="150">
        <v>0</v>
      </c>
      <c r="V207" s="38"/>
      <c r="W207" s="38"/>
    </row>
    <row r="208" spans="1:23" s="24" customFormat="1" ht="89.25" customHeight="1" x14ac:dyDescent="0.25">
      <c r="A208" s="74"/>
      <c r="B208" s="130"/>
      <c r="C208" s="72"/>
      <c r="D208" s="72"/>
      <c r="E208" s="130"/>
      <c r="F208" s="14" t="s">
        <v>81</v>
      </c>
      <c r="G208" s="54">
        <f>H208+I208+M208</f>
        <v>55455.21</v>
      </c>
      <c r="H208" s="55">
        <v>55455.21</v>
      </c>
      <c r="I208" s="55">
        <v>0</v>
      </c>
      <c r="J208" s="55">
        <v>0</v>
      </c>
      <c r="K208" s="55">
        <v>0</v>
      </c>
      <c r="L208" s="55">
        <v>0</v>
      </c>
      <c r="M208" s="55">
        <v>0</v>
      </c>
      <c r="N208" s="149"/>
      <c r="O208" s="136"/>
      <c r="P208" s="160"/>
      <c r="Q208" s="151"/>
      <c r="R208" s="151"/>
      <c r="S208" s="151"/>
      <c r="T208" s="151"/>
      <c r="U208" s="151"/>
      <c r="V208" s="38"/>
      <c r="W208" s="38"/>
    </row>
    <row r="209" spans="1:23" s="24" customFormat="1" ht="54.75" customHeight="1" x14ac:dyDescent="0.25">
      <c r="A209" s="74"/>
      <c r="B209" s="130"/>
      <c r="C209" s="72"/>
      <c r="D209" s="72"/>
      <c r="E209" s="130"/>
      <c r="F209" s="14" t="s">
        <v>66</v>
      </c>
      <c r="G209" s="54">
        <f>H209+I209+M209</f>
        <v>2717305.39</v>
      </c>
      <c r="H209" s="55">
        <v>2717305.39</v>
      </c>
      <c r="I209" s="55">
        <v>0</v>
      </c>
      <c r="J209" s="55">
        <v>0</v>
      </c>
      <c r="K209" s="55">
        <v>0</v>
      </c>
      <c r="L209" s="55">
        <v>0</v>
      </c>
      <c r="M209" s="55">
        <v>0</v>
      </c>
      <c r="N209" s="149"/>
      <c r="O209" s="136"/>
      <c r="P209" s="160"/>
      <c r="Q209" s="151"/>
      <c r="R209" s="151"/>
      <c r="S209" s="151"/>
      <c r="T209" s="151"/>
      <c r="U209" s="151"/>
      <c r="V209" s="38"/>
      <c r="W209" s="38"/>
    </row>
    <row r="210" spans="1:23" s="24" customFormat="1" ht="54.75" customHeight="1" x14ac:dyDescent="0.25">
      <c r="A210" s="74"/>
      <c r="B210" s="130"/>
      <c r="C210" s="72"/>
      <c r="D210" s="72"/>
      <c r="E210" s="130"/>
      <c r="F210" s="14" t="s">
        <v>67</v>
      </c>
      <c r="G210" s="54">
        <f>H210+I210+M210</f>
        <v>0</v>
      </c>
      <c r="H210" s="55">
        <v>0</v>
      </c>
      <c r="I210" s="55">
        <v>0</v>
      </c>
      <c r="J210" s="55">
        <v>0</v>
      </c>
      <c r="K210" s="55">
        <v>0</v>
      </c>
      <c r="L210" s="55">
        <v>0</v>
      </c>
      <c r="M210" s="55">
        <v>0</v>
      </c>
      <c r="N210" s="149"/>
      <c r="O210" s="136"/>
      <c r="P210" s="160"/>
      <c r="Q210" s="151"/>
      <c r="R210" s="151"/>
      <c r="S210" s="151"/>
      <c r="T210" s="151"/>
      <c r="U210" s="151"/>
      <c r="V210" s="38"/>
      <c r="W210" s="38"/>
    </row>
    <row r="211" spans="1:23" s="24" customFormat="1" ht="38.25" customHeight="1" x14ac:dyDescent="0.25">
      <c r="A211" s="75"/>
      <c r="B211" s="131"/>
      <c r="C211" s="73"/>
      <c r="D211" s="73"/>
      <c r="E211" s="131"/>
      <c r="F211" s="14" t="s">
        <v>68</v>
      </c>
      <c r="G211" s="54">
        <f>H211+I211+M211</f>
        <v>0</v>
      </c>
      <c r="H211" s="55">
        <v>0</v>
      </c>
      <c r="I211" s="55">
        <v>0</v>
      </c>
      <c r="J211" s="55">
        <v>0</v>
      </c>
      <c r="K211" s="55">
        <v>0</v>
      </c>
      <c r="L211" s="55">
        <v>0</v>
      </c>
      <c r="M211" s="55">
        <v>0</v>
      </c>
      <c r="N211" s="142"/>
      <c r="O211" s="137"/>
      <c r="P211" s="161"/>
      <c r="Q211" s="152"/>
      <c r="R211" s="152"/>
      <c r="S211" s="152"/>
      <c r="T211" s="152"/>
      <c r="U211" s="152"/>
      <c r="V211" s="38"/>
      <c r="W211" s="38"/>
    </row>
    <row r="212" spans="1:23" s="24" customFormat="1" ht="15.75" customHeight="1" x14ac:dyDescent="0.25">
      <c r="A212" s="87" t="s">
        <v>163</v>
      </c>
      <c r="B212" s="129" t="s">
        <v>145</v>
      </c>
      <c r="C212" s="82" t="s">
        <v>87</v>
      </c>
      <c r="D212" s="82" t="s">
        <v>122</v>
      </c>
      <c r="E212" s="129" t="s">
        <v>21</v>
      </c>
      <c r="F212" s="14" t="s">
        <v>8</v>
      </c>
      <c r="G212" s="54">
        <f>G213+G214+G215+G216</f>
        <v>8706465.9000000004</v>
      </c>
      <c r="H212" s="54">
        <f>H213+H214+H215+H216</f>
        <v>8706465.9000000004</v>
      </c>
      <c r="I212" s="54">
        <f t="shared" ref="I212:M212" si="148">I213+I214+I215+I216</f>
        <v>0</v>
      </c>
      <c r="J212" s="54">
        <f t="shared" si="148"/>
        <v>0</v>
      </c>
      <c r="K212" s="54">
        <f t="shared" si="148"/>
        <v>0</v>
      </c>
      <c r="L212" s="54">
        <f t="shared" si="148"/>
        <v>0</v>
      </c>
      <c r="M212" s="54">
        <f t="shared" si="148"/>
        <v>0</v>
      </c>
      <c r="N212" s="141" t="s">
        <v>146</v>
      </c>
      <c r="O212" s="135" t="s">
        <v>73</v>
      </c>
      <c r="P212" s="159">
        <v>1</v>
      </c>
      <c r="Q212" s="150">
        <v>0</v>
      </c>
      <c r="R212" s="150">
        <v>0</v>
      </c>
      <c r="S212" s="150">
        <v>0</v>
      </c>
      <c r="T212" s="150">
        <v>0</v>
      </c>
      <c r="U212" s="150">
        <v>0</v>
      </c>
      <c r="V212" s="38"/>
      <c r="W212" s="38"/>
    </row>
    <row r="213" spans="1:23" s="24" customFormat="1" ht="114" customHeight="1" x14ac:dyDescent="0.25">
      <c r="A213" s="85"/>
      <c r="B213" s="130"/>
      <c r="C213" s="83"/>
      <c r="D213" s="83"/>
      <c r="E213" s="130"/>
      <c r="F213" s="14" t="s">
        <v>81</v>
      </c>
      <c r="G213" s="54">
        <f>H213+I213+M213</f>
        <v>174129.32</v>
      </c>
      <c r="H213" s="55">
        <v>174129.32</v>
      </c>
      <c r="I213" s="55">
        <v>0</v>
      </c>
      <c r="J213" s="55">
        <v>0</v>
      </c>
      <c r="K213" s="55">
        <v>0</v>
      </c>
      <c r="L213" s="55">
        <v>0</v>
      </c>
      <c r="M213" s="55">
        <v>0</v>
      </c>
      <c r="N213" s="149"/>
      <c r="O213" s="136"/>
      <c r="P213" s="160"/>
      <c r="Q213" s="151"/>
      <c r="R213" s="151"/>
      <c r="S213" s="151"/>
      <c r="T213" s="151"/>
      <c r="U213" s="151"/>
      <c r="V213" s="38"/>
      <c r="W213" s="38"/>
    </row>
    <row r="214" spans="1:23" s="24" customFormat="1" ht="54.75" customHeight="1" x14ac:dyDescent="0.25">
      <c r="A214" s="85"/>
      <c r="B214" s="130"/>
      <c r="C214" s="83"/>
      <c r="D214" s="83"/>
      <c r="E214" s="130"/>
      <c r="F214" s="14" t="s">
        <v>66</v>
      </c>
      <c r="G214" s="54">
        <f>H214+I214+M214</f>
        <v>8532336.5800000001</v>
      </c>
      <c r="H214" s="55">
        <v>8532336.5800000001</v>
      </c>
      <c r="I214" s="55">
        <v>0</v>
      </c>
      <c r="J214" s="55">
        <v>0</v>
      </c>
      <c r="K214" s="55">
        <v>0</v>
      </c>
      <c r="L214" s="55">
        <v>0</v>
      </c>
      <c r="M214" s="55">
        <v>0</v>
      </c>
      <c r="N214" s="149"/>
      <c r="O214" s="136"/>
      <c r="P214" s="160"/>
      <c r="Q214" s="151"/>
      <c r="R214" s="151"/>
      <c r="S214" s="151"/>
      <c r="T214" s="151"/>
      <c r="U214" s="151"/>
      <c r="V214" s="38"/>
      <c r="W214" s="38"/>
    </row>
    <row r="215" spans="1:23" s="24" customFormat="1" ht="54.75" customHeight="1" x14ac:dyDescent="0.25">
      <c r="A215" s="85"/>
      <c r="B215" s="130"/>
      <c r="C215" s="83"/>
      <c r="D215" s="83"/>
      <c r="E215" s="130"/>
      <c r="F215" s="14" t="s">
        <v>67</v>
      </c>
      <c r="G215" s="54">
        <f>H215+I215+M215</f>
        <v>0</v>
      </c>
      <c r="H215" s="55">
        <v>0</v>
      </c>
      <c r="I215" s="55">
        <v>0</v>
      </c>
      <c r="J215" s="55">
        <v>0</v>
      </c>
      <c r="K215" s="55">
        <v>0</v>
      </c>
      <c r="L215" s="55">
        <v>0</v>
      </c>
      <c r="M215" s="55">
        <v>0</v>
      </c>
      <c r="N215" s="149"/>
      <c r="O215" s="136"/>
      <c r="P215" s="160"/>
      <c r="Q215" s="151"/>
      <c r="R215" s="151"/>
      <c r="S215" s="151"/>
      <c r="T215" s="151"/>
      <c r="U215" s="151"/>
      <c r="V215" s="38"/>
      <c r="W215" s="38"/>
    </row>
    <row r="216" spans="1:23" s="24" customFormat="1" ht="38.25" customHeight="1" x14ac:dyDescent="0.25">
      <c r="A216" s="86"/>
      <c r="B216" s="131"/>
      <c r="C216" s="84"/>
      <c r="D216" s="84"/>
      <c r="E216" s="131"/>
      <c r="F216" s="14" t="s">
        <v>68</v>
      </c>
      <c r="G216" s="54">
        <f>H216+I216+M216</f>
        <v>0</v>
      </c>
      <c r="H216" s="55">
        <v>0</v>
      </c>
      <c r="I216" s="55">
        <v>0</v>
      </c>
      <c r="J216" s="55">
        <v>0</v>
      </c>
      <c r="K216" s="55">
        <v>0</v>
      </c>
      <c r="L216" s="55">
        <v>0</v>
      </c>
      <c r="M216" s="55">
        <v>0</v>
      </c>
      <c r="N216" s="142"/>
      <c r="O216" s="137"/>
      <c r="P216" s="161"/>
      <c r="Q216" s="152"/>
      <c r="R216" s="152"/>
      <c r="S216" s="152"/>
      <c r="T216" s="152"/>
      <c r="U216" s="152"/>
      <c r="V216" s="38"/>
      <c r="W216" s="38"/>
    </row>
    <row r="217" spans="1:23" s="24" customFormat="1" ht="15.75" customHeight="1" x14ac:dyDescent="0.25">
      <c r="A217" s="79" t="s">
        <v>168</v>
      </c>
      <c r="B217" s="129" t="s">
        <v>169</v>
      </c>
      <c r="C217" s="71" t="s">
        <v>158</v>
      </c>
      <c r="D217" s="71" t="s">
        <v>122</v>
      </c>
      <c r="E217" s="129" t="s">
        <v>21</v>
      </c>
      <c r="F217" s="14" t="s">
        <v>8</v>
      </c>
      <c r="G217" s="54">
        <f>G218+G219+G220+G221</f>
        <v>5000000</v>
      </c>
      <c r="H217" s="54">
        <f>H218+H219+H220+H221</f>
        <v>0</v>
      </c>
      <c r="I217" s="54">
        <f t="shared" ref="I217" si="149">I218+I219+I220+I221</f>
        <v>5000000</v>
      </c>
      <c r="J217" s="54">
        <f t="shared" ref="J217:L217" si="150">J218+J219+J220+J221</f>
        <v>0</v>
      </c>
      <c r="K217" s="54">
        <f t="shared" si="150"/>
        <v>0</v>
      </c>
      <c r="L217" s="54">
        <f t="shared" si="150"/>
        <v>0</v>
      </c>
      <c r="M217" s="54">
        <f t="shared" ref="M217" si="151">M218+M219+M220+M221</f>
        <v>0</v>
      </c>
      <c r="N217" s="141" t="s">
        <v>170</v>
      </c>
      <c r="O217" s="135" t="s">
        <v>73</v>
      </c>
      <c r="P217" s="159">
        <v>0</v>
      </c>
      <c r="Q217" s="150">
        <v>1</v>
      </c>
      <c r="R217" s="150">
        <v>0</v>
      </c>
      <c r="S217" s="150">
        <v>0</v>
      </c>
      <c r="T217" s="150">
        <v>0</v>
      </c>
      <c r="U217" s="150">
        <v>0</v>
      </c>
      <c r="V217" s="38"/>
      <c r="W217" s="38"/>
    </row>
    <row r="218" spans="1:23" s="24" customFormat="1" ht="114" customHeight="1" x14ac:dyDescent="0.25">
      <c r="A218" s="74"/>
      <c r="B218" s="130"/>
      <c r="C218" s="72"/>
      <c r="D218" s="72"/>
      <c r="E218" s="130"/>
      <c r="F218" s="14" t="s">
        <v>81</v>
      </c>
      <c r="G218" s="54">
        <f>H218+I218+M218</f>
        <v>0</v>
      </c>
      <c r="H218" s="55">
        <v>0</v>
      </c>
      <c r="I218" s="55">
        <v>0</v>
      </c>
      <c r="J218" s="55">
        <v>0</v>
      </c>
      <c r="K218" s="55">
        <v>0</v>
      </c>
      <c r="L218" s="55">
        <v>0</v>
      </c>
      <c r="M218" s="55">
        <v>0</v>
      </c>
      <c r="N218" s="149"/>
      <c r="O218" s="136"/>
      <c r="P218" s="160"/>
      <c r="Q218" s="151"/>
      <c r="R218" s="151"/>
      <c r="S218" s="151"/>
      <c r="T218" s="151"/>
      <c r="U218" s="151"/>
      <c r="V218" s="38"/>
      <c r="W218" s="38"/>
    </row>
    <row r="219" spans="1:23" s="24" customFormat="1" ht="54.75" customHeight="1" x14ac:dyDescent="0.25">
      <c r="A219" s="74"/>
      <c r="B219" s="130"/>
      <c r="C219" s="72"/>
      <c r="D219" s="72"/>
      <c r="E219" s="130"/>
      <c r="F219" s="14" t="s">
        <v>66</v>
      </c>
      <c r="G219" s="54">
        <f>H219+I219+M219</f>
        <v>5000000</v>
      </c>
      <c r="H219" s="55">
        <v>0</v>
      </c>
      <c r="I219" s="55">
        <v>5000000</v>
      </c>
      <c r="J219" s="55">
        <v>0</v>
      </c>
      <c r="K219" s="55">
        <v>0</v>
      </c>
      <c r="L219" s="55">
        <v>0</v>
      </c>
      <c r="M219" s="55">
        <v>0</v>
      </c>
      <c r="N219" s="149"/>
      <c r="O219" s="136"/>
      <c r="P219" s="160"/>
      <c r="Q219" s="151"/>
      <c r="R219" s="151"/>
      <c r="S219" s="151"/>
      <c r="T219" s="151"/>
      <c r="U219" s="151"/>
      <c r="V219" s="38"/>
      <c r="W219" s="38"/>
    </row>
    <row r="220" spans="1:23" s="24" customFormat="1" ht="54.75" customHeight="1" x14ac:dyDescent="0.25">
      <c r="A220" s="74"/>
      <c r="B220" s="130"/>
      <c r="C220" s="72"/>
      <c r="D220" s="72"/>
      <c r="E220" s="130"/>
      <c r="F220" s="14" t="s">
        <v>67</v>
      </c>
      <c r="G220" s="54">
        <f>H220+I220+M220</f>
        <v>0</v>
      </c>
      <c r="H220" s="55">
        <v>0</v>
      </c>
      <c r="I220" s="55">
        <v>0</v>
      </c>
      <c r="J220" s="55">
        <v>0</v>
      </c>
      <c r="K220" s="55">
        <v>0</v>
      </c>
      <c r="L220" s="55">
        <v>0</v>
      </c>
      <c r="M220" s="55">
        <v>0</v>
      </c>
      <c r="N220" s="149"/>
      <c r="O220" s="136"/>
      <c r="P220" s="160"/>
      <c r="Q220" s="151"/>
      <c r="R220" s="151"/>
      <c r="S220" s="151"/>
      <c r="T220" s="151"/>
      <c r="U220" s="151"/>
      <c r="V220" s="38"/>
      <c r="W220" s="38"/>
    </row>
    <row r="221" spans="1:23" s="24" customFormat="1" ht="38.25" customHeight="1" x14ac:dyDescent="0.25">
      <c r="A221" s="75"/>
      <c r="B221" s="131"/>
      <c r="C221" s="73"/>
      <c r="D221" s="73"/>
      <c r="E221" s="131"/>
      <c r="F221" s="14" t="s">
        <v>68</v>
      </c>
      <c r="G221" s="54">
        <f>H221+I221+M221</f>
        <v>0</v>
      </c>
      <c r="H221" s="55">
        <v>0</v>
      </c>
      <c r="I221" s="55">
        <v>0</v>
      </c>
      <c r="J221" s="55">
        <v>0</v>
      </c>
      <c r="K221" s="55">
        <v>0</v>
      </c>
      <c r="L221" s="55">
        <v>0</v>
      </c>
      <c r="M221" s="55">
        <v>0</v>
      </c>
      <c r="N221" s="142"/>
      <c r="O221" s="137"/>
      <c r="P221" s="161"/>
      <c r="Q221" s="152"/>
      <c r="R221" s="152"/>
      <c r="S221" s="152"/>
      <c r="T221" s="152"/>
      <c r="U221" s="152"/>
      <c r="V221" s="38"/>
      <c r="W221" s="38"/>
    </row>
    <row r="222" spans="1:23" s="24" customFormat="1" ht="15.75" hidden="1" customHeight="1" x14ac:dyDescent="0.25">
      <c r="A222" s="79"/>
      <c r="B222" s="129"/>
      <c r="C222" s="71"/>
      <c r="D222" s="71"/>
      <c r="E222" s="129"/>
      <c r="F222" s="14"/>
      <c r="G222" s="54"/>
      <c r="H222" s="54"/>
      <c r="I222" s="54"/>
      <c r="J222" s="54"/>
      <c r="K222" s="54"/>
      <c r="L222" s="54"/>
      <c r="M222" s="54"/>
      <c r="N222" s="141"/>
      <c r="O222" s="135"/>
      <c r="P222" s="135"/>
      <c r="Q222" s="135"/>
      <c r="R222" s="135"/>
      <c r="S222" s="135"/>
      <c r="T222" s="135"/>
      <c r="U222" s="135"/>
      <c r="V222" s="38"/>
      <c r="W222" s="38"/>
    </row>
    <row r="223" spans="1:23" s="24" customFormat="1" ht="85.5" hidden="1" customHeight="1" x14ac:dyDescent="0.25">
      <c r="A223" s="74"/>
      <c r="B223" s="130"/>
      <c r="C223" s="72"/>
      <c r="D223" s="72"/>
      <c r="E223" s="130"/>
      <c r="F223" s="14"/>
      <c r="G223" s="54"/>
      <c r="H223" s="55"/>
      <c r="I223" s="55"/>
      <c r="J223" s="55"/>
      <c r="K223" s="55"/>
      <c r="L223" s="55"/>
      <c r="M223" s="55"/>
      <c r="N223" s="149"/>
      <c r="O223" s="136"/>
      <c r="P223" s="136"/>
      <c r="Q223" s="136"/>
      <c r="R223" s="136"/>
      <c r="S223" s="136"/>
      <c r="T223" s="136"/>
      <c r="U223" s="136"/>
      <c r="V223" s="38"/>
      <c r="W223" s="38"/>
    </row>
    <row r="224" spans="1:23" s="24" customFormat="1" ht="54.75" hidden="1" customHeight="1" x14ac:dyDescent="0.25">
      <c r="A224" s="74"/>
      <c r="B224" s="130"/>
      <c r="C224" s="72"/>
      <c r="D224" s="72"/>
      <c r="E224" s="130"/>
      <c r="F224" s="14"/>
      <c r="G224" s="54"/>
      <c r="H224" s="55"/>
      <c r="I224" s="55"/>
      <c r="J224" s="55"/>
      <c r="K224" s="55"/>
      <c r="L224" s="55"/>
      <c r="M224" s="55"/>
      <c r="N224" s="149"/>
      <c r="O224" s="136"/>
      <c r="P224" s="136"/>
      <c r="Q224" s="136"/>
      <c r="R224" s="136"/>
      <c r="S224" s="136"/>
      <c r="T224" s="136"/>
      <c r="U224" s="136"/>
      <c r="V224" s="38"/>
      <c r="W224" s="38"/>
    </row>
    <row r="225" spans="1:23" s="24" customFormat="1" ht="16.5" hidden="1" customHeight="1" x14ac:dyDescent="0.25">
      <c r="A225" s="74"/>
      <c r="B225" s="130"/>
      <c r="C225" s="72"/>
      <c r="D225" s="72"/>
      <c r="E225" s="130"/>
      <c r="F225" s="14"/>
      <c r="G225" s="54"/>
      <c r="H225" s="55"/>
      <c r="I225" s="55"/>
      <c r="J225" s="55"/>
      <c r="K225" s="55"/>
      <c r="L225" s="55"/>
      <c r="M225" s="55"/>
      <c r="N225" s="149"/>
      <c r="O225" s="136"/>
      <c r="P225" s="136"/>
      <c r="Q225" s="136"/>
      <c r="R225" s="136"/>
      <c r="S225" s="136"/>
      <c r="T225" s="136"/>
      <c r="U225" s="136"/>
      <c r="V225" s="38"/>
      <c r="W225" s="38"/>
    </row>
    <row r="226" spans="1:23" s="24" customFormat="1" ht="15.75" hidden="1" customHeight="1" x14ac:dyDescent="0.25">
      <c r="A226" s="74"/>
      <c r="B226" s="130"/>
      <c r="C226" s="72"/>
      <c r="D226" s="72"/>
      <c r="E226" s="130"/>
      <c r="F226" s="14"/>
      <c r="G226" s="54"/>
      <c r="H226" s="55"/>
      <c r="I226" s="55"/>
      <c r="J226" s="55"/>
      <c r="K226" s="55"/>
      <c r="L226" s="55"/>
      <c r="M226" s="55"/>
      <c r="N226" s="149"/>
      <c r="O226" s="136"/>
      <c r="P226" s="136"/>
      <c r="Q226" s="136"/>
      <c r="R226" s="136"/>
      <c r="S226" s="136"/>
      <c r="T226" s="136"/>
      <c r="U226" s="136"/>
      <c r="V226" s="38"/>
      <c r="W226" s="38"/>
    </row>
    <row r="227" spans="1:23" s="24" customFormat="1" ht="38.25" hidden="1" customHeight="1" x14ac:dyDescent="0.25">
      <c r="A227" s="75"/>
      <c r="B227" s="131"/>
      <c r="C227" s="73"/>
      <c r="D227" s="73"/>
      <c r="E227" s="131"/>
      <c r="F227" s="14"/>
      <c r="G227" s="54"/>
      <c r="H227" s="55"/>
      <c r="I227" s="55"/>
      <c r="J227" s="55"/>
      <c r="K227" s="55"/>
      <c r="L227" s="55"/>
      <c r="M227" s="55"/>
      <c r="N227" s="142"/>
      <c r="O227" s="137"/>
      <c r="P227" s="137"/>
      <c r="Q227" s="137"/>
      <c r="R227" s="137"/>
      <c r="S227" s="137"/>
      <c r="T227" s="137"/>
      <c r="U227" s="137"/>
      <c r="V227" s="38"/>
      <c r="W227" s="38"/>
    </row>
    <row r="228" spans="1:23" s="24" customFormat="1" ht="15.75" hidden="1" customHeight="1" x14ac:dyDescent="0.25">
      <c r="A228" s="79"/>
      <c r="B228" s="129"/>
      <c r="C228" s="71"/>
      <c r="D228" s="71"/>
      <c r="E228" s="129"/>
      <c r="F228" s="14"/>
      <c r="G228" s="54" t="e">
        <f t="shared" ref="G228" si="152">G229+G230+G231+G232+G233</f>
        <v>#REF!</v>
      </c>
      <c r="H228" s="54">
        <f t="shared" ref="H228:I228" si="153">H229+H230+H231+H232+H233</f>
        <v>0</v>
      </c>
      <c r="I228" s="54">
        <f t="shared" si="153"/>
        <v>0</v>
      </c>
      <c r="J228" s="54">
        <f t="shared" ref="J228:L228" si="154">J229+J230+J231+J232+J233</f>
        <v>0</v>
      </c>
      <c r="K228" s="54">
        <f t="shared" si="154"/>
        <v>0</v>
      </c>
      <c r="L228" s="54">
        <f t="shared" si="154"/>
        <v>0</v>
      </c>
      <c r="M228" s="54">
        <f t="shared" ref="M228" si="155">M229+M230+M231+M232+M233</f>
        <v>0</v>
      </c>
      <c r="N228" s="141"/>
      <c r="O228" s="92"/>
      <c r="P228" s="92"/>
      <c r="Q228" s="92"/>
      <c r="R228" s="92"/>
      <c r="S228" s="67"/>
      <c r="T228" s="67"/>
      <c r="U228" s="67"/>
      <c r="V228" s="38"/>
      <c r="W228" s="38"/>
    </row>
    <row r="229" spans="1:23" s="24" customFormat="1" ht="95.25" hidden="1" customHeight="1" x14ac:dyDescent="0.25">
      <c r="A229" s="74"/>
      <c r="B229" s="130"/>
      <c r="C229" s="72"/>
      <c r="D229" s="72"/>
      <c r="E229" s="130"/>
      <c r="F229" s="14"/>
      <c r="G229" s="54" t="e">
        <f>#REF!+#REF!+#REF!+#REF!+#REF!+#REF!+#REF!+M229</f>
        <v>#REF!</v>
      </c>
      <c r="H229" s="55"/>
      <c r="I229" s="55"/>
      <c r="J229" s="55"/>
      <c r="K229" s="55"/>
      <c r="L229" s="55"/>
      <c r="M229" s="55"/>
      <c r="N229" s="149"/>
      <c r="O229" s="94"/>
      <c r="P229" s="94"/>
      <c r="Q229" s="94"/>
      <c r="R229" s="94"/>
      <c r="S229" s="68"/>
      <c r="T229" s="68"/>
      <c r="U229" s="68"/>
      <c r="V229" s="38"/>
      <c r="W229" s="38"/>
    </row>
    <row r="230" spans="1:23" s="24" customFormat="1" ht="54.75" hidden="1" customHeight="1" x14ac:dyDescent="0.25">
      <c r="A230" s="74"/>
      <c r="B230" s="130"/>
      <c r="C230" s="72"/>
      <c r="D230" s="72"/>
      <c r="E230" s="130"/>
      <c r="F230" s="14"/>
      <c r="G230" s="54" t="e">
        <f>#REF!+#REF!+#REF!+#REF!+#REF!+#REF!+#REF!+M230</f>
        <v>#REF!</v>
      </c>
      <c r="H230" s="55"/>
      <c r="I230" s="55"/>
      <c r="J230" s="55"/>
      <c r="K230" s="55"/>
      <c r="L230" s="55"/>
      <c r="M230" s="55"/>
      <c r="N230" s="149"/>
      <c r="O230" s="94"/>
      <c r="P230" s="94"/>
      <c r="Q230" s="94"/>
      <c r="R230" s="94"/>
      <c r="S230" s="68"/>
      <c r="T230" s="68"/>
      <c r="U230" s="68"/>
      <c r="V230" s="38"/>
      <c r="W230" s="38"/>
    </row>
    <row r="231" spans="1:23" s="24" customFormat="1" ht="16.5" hidden="1" customHeight="1" x14ac:dyDescent="0.25">
      <c r="A231" s="74"/>
      <c r="B231" s="130"/>
      <c r="C231" s="72"/>
      <c r="D231" s="72"/>
      <c r="E231" s="130"/>
      <c r="F231" s="14"/>
      <c r="G231" s="54" t="e">
        <f>#REF!+#REF!+#REF!+#REF!+#REF!+#REF!+#REF!+M231</f>
        <v>#REF!</v>
      </c>
      <c r="H231" s="55"/>
      <c r="I231" s="55"/>
      <c r="J231" s="55"/>
      <c r="K231" s="55"/>
      <c r="L231" s="55"/>
      <c r="M231" s="55"/>
      <c r="N231" s="149"/>
      <c r="O231" s="94"/>
      <c r="P231" s="94"/>
      <c r="Q231" s="94"/>
      <c r="R231" s="94"/>
      <c r="S231" s="68"/>
      <c r="T231" s="68"/>
      <c r="U231" s="68"/>
      <c r="V231" s="38"/>
      <c r="W231" s="38"/>
    </row>
    <row r="232" spans="1:23" s="24" customFormat="1" ht="15.75" hidden="1" customHeight="1" x14ac:dyDescent="0.25">
      <c r="A232" s="74"/>
      <c r="B232" s="130"/>
      <c r="C232" s="72"/>
      <c r="D232" s="72"/>
      <c r="E232" s="130"/>
      <c r="F232" s="14"/>
      <c r="G232" s="54" t="e">
        <f>#REF!+#REF!+#REF!+#REF!+#REF!+#REF!+#REF!+M232</f>
        <v>#REF!</v>
      </c>
      <c r="H232" s="55"/>
      <c r="I232" s="55"/>
      <c r="J232" s="55"/>
      <c r="K232" s="55"/>
      <c r="L232" s="55"/>
      <c r="M232" s="55"/>
      <c r="N232" s="149"/>
      <c r="O232" s="94"/>
      <c r="P232" s="94"/>
      <c r="Q232" s="94"/>
      <c r="R232" s="94"/>
      <c r="S232" s="68"/>
      <c r="T232" s="68"/>
      <c r="U232" s="68"/>
      <c r="V232" s="38"/>
      <c r="W232" s="38"/>
    </row>
    <row r="233" spans="1:23" s="24" customFormat="1" ht="15.75" hidden="1" customHeight="1" x14ac:dyDescent="0.25">
      <c r="A233" s="75"/>
      <c r="B233" s="131"/>
      <c r="C233" s="73"/>
      <c r="D233" s="73"/>
      <c r="E233" s="131"/>
      <c r="F233" s="14"/>
      <c r="G233" s="54" t="e">
        <f>#REF!+#REF!+#REF!+#REF!+#REF!+#REF!+#REF!+M233</f>
        <v>#REF!</v>
      </c>
      <c r="H233" s="55"/>
      <c r="I233" s="55"/>
      <c r="J233" s="55"/>
      <c r="K233" s="55"/>
      <c r="L233" s="55"/>
      <c r="M233" s="55"/>
      <c r="N233" s="142"/>
      <c r="O233" s="93"/>
      <c r="P233" s="93"/>
      <c r="Q233" s="93"/>
      <c r="R233" s="93"/>
      <c r="S233" s="69"/>
      <c r="T233" s="69"/>
      <c r="U233" s="69"/>
      <c r="V233" s="38"/>
      <c r="W233" s="38"/>
    </row>
    <row r="234" spans="1:23" s="38" customFormat="1" ht="15.75" customHeight="1" x14ac:dyDescent="0.25">
      <c r="A234" s="189" t="s">
        <v>151</v>
      </c>
      <c r="B234" s="146" t="s">
        <v>150</v>
      </c>
      <c r="C234" s="196" t="s">
        <v>87</v>
      </c>
      <c r="D234" s="196" t="s">
        <v>122</v>
      </c>
      <c r="E234" s="146" t="s">
        <v>21</v>
      </c>
      <c r="F234" s="15" t="s">
        <v>8</v>
      </c>
      <c r="G234" s="53">
        <f>G235+G236+G237+G238</f>
        <v>260204.08</v>
      </c>
      <c r="H234" s="53">
        <f>H235+H236+H237+H238</f>
        <v>260204.08</v>
      </c>
      <c r="I234" s="53">
        <f t="shared" ref="I234:M234" si="156">I235+I236+I237+I238</f>
        <v>0</v>
      </c>
      <c r="J234" s="53">
        <f t="shared" si="156"/>
        <v>0</v>
      </c>
      <c r="K234" s="53">
        <f t="shared" si="156"/>
        <v>0</v>
      </c>
      <c r="L234" s="53">
        <f t="shared" si="156"/>
        <v>0</v>
      </c>
      <c r="M234" s="53">
        <f t="shared" si="156"/>
        <v>0</v>
      </c>
      <c r="N234" s="162" t="s">
        <v>14</v>
      </c>
      <c r="O234" s="146" t="s">
        <v>14</v>
      </c>
      <c r="P234" s="146" t="s">
        <v>14</v>
      </c>
      <c r="Q234" s="146" t="s">
        <v>14</v>
      </c>
      <c r="R234" s="146" t="s">
        <v>14</v>
      </c>
      <c r="S234" s="146" t="s">
        <v>14</v>
      </c>
      <c r="T234" s="146" t="s">
        <v>14</v>
      </c>
      <c r="U234" s="146" t="s">
        <v>14</v>
      </c>
    </row>
    <row r="235" spans="1:23" s="38" customFormat="1" ht="121.5" customHeight="1" x14ac:dyDescent="0.25">
      <c r="A235" s="190"/>
      <c r="B235" s="147"/>
      <c r="C235" s="197"/>
      <c r="D235" s="197"/>
      <c r="E235" s="147"/>
      <c r="F235" s="15" t="s">
        <v>81</v>
      </c>
      <c r="G235" s="53">
        <f>H235+I235+M235</f>
        <v>5204.08</v>
      </c>
      <c r="H235" s="57">
        <f>H256</f>
        <v>5204.08</v>
      </c>
      <c r="I235" s="57">
        <f t="shared" ref="I235:M235" si="157">I256</f>
        <v>0</v>
      </c>
      <c r="J235" s="57">
        <f t="shared" si="157"/>
        <v>0</v>
      </c>
      <c r="K235" s="57">
        <f t="shared" si="157"/>
        <v>0</v>
      </c>
      <c r="L235" s="57">
        <f t="shared" si="157"/>
        <v>0</v>
      </c>
      <c r="M235" s="57">
        <f t="shared" si="157"/>
        <v>0</v>
      </c>
      <c r="N235" s="163"/>
      <c r="O235" s="147"/>
      <c r="P235" s="147"/>
      <c r="Q235" s="147"/>
      <c r="R235" s="147"/>
      <c r="S235" s="147"/>
      <c r="T235" s="147"/>
      <c r="U235" s="147"/>
    </row>
    <row r="236" spans="1:23" s="38" customFormat="1" ht="54.75" customHeight="1" x14ac:dyDescent="0.25">
      <c r="A236" s="190"/>
      <c r="B236" s="147"/>
      <c r="C236" s="197"/>
      <c r="D236" s="197"/>
      <c r="E236" s="147"/>
      <c r="F236" s="15" t="s">
        <v>66</v>
      </c>
      <c r="G236" s="53">
        <f>H236+I236+M236</f>
        <v>255000</v>
      </c>
      <c r="H236" s="57">
        <f t="shared" ref="H236:M236" si="158">H257</f>
        <v>255000</v>
      </c>
      <c r="I236" s="57">
        <f t="shared" si="158"/>
        <v>0</v>
      </c>
      <c r="J236" s="57">
        <f t="shared" si="158"/>
        <v>0</v>
      </c>
      <c r="K236" s="57">
        <f t="shared" si="158"/>
        <v>0</v>
      </c>
      <c r="L236" s="57">
        <f t="shared" si="158"/>
        <v>0</v>
      </c>
      <c r="M236" s="57">
        <f t="shared" si="158"/>
        <v>0</v>
      </c>
      <c r="N236" s="163"/>
      <c r="O236" s="147"/>
      <c r="P236" s="147"/>
      <c r="Q236" s="147"/>
      <c r="R236" s="147"/>
      <c r="S236" s="147"/>
      <c r="T236" s="147"/>
      <c r="U236" s="147"/>
    </row>
    <row r="237" spans="1:23" s="38" customFormat="1" ht="63" x14ac:dyDescent="0.25">
      <c r="A237" s="190"/>
      <c r="B237" s="147"/>
      <c r="C237" s="197"/>
      <c r="D237" s="197"/>
      <c r="E237" s="147"/>
      <c r="F237" s="15" t="s">
        <v>67</v>
      </c>
      <c r="G237" s="53">
        <f>H237+I237+M237</f>
        <v>0</v>
      </c>
      <c r="H237" s="57">
        <f t="shared" ref="H237:M237" si="159">H258</f>
        <v>0</v>
      </c>
      <c r="I237" s="57">
        <f t="shared" si="159"/>
        <v>0</v>
      </c>
      <c r="J237" s="57">
        <f t="shared" si="159"/>
        <v>0</v>
      </c>
      <c r="K237" s="57">
        <f t="shared" si="159"/>
        <v>0</v>
      </c>
      <c r="L237" s="57">
        <f t="shared" si="159"/>
        <v>0</v>
      </c>
      <c r="M237" s="57">
        <f t="shared" si="159"/>
        <v>0</v>
      </c>
      <c r="N237" s="163"/>
      <c r="O237" s="147"/>
      <c r="P237" s="147"/>
      <c r="Q237" s="147"/>
      <c r="R237" s="147"/>
      <c r="S237" s="147"/>
      <c r="T237" s="147"/>
      <c r="U237" s="147"/>
    </row>
    <row r="238" spans="1:23" s="38" customFormat="1" ht="57" customHeight="1" x14ac:dyDescent="0.25">
      <c r="A238" s="191"/>
      <c r="B238" s="148"/>
      <c r="C238" s="198"/>
      <c r="D238" s="198"/>
      <c r="E238" s="148"/>
      <c r="F238" s="15" t="s">
        <v>68</v>
      </c>
      <c r="G238" s="53">
        <f>H238+I238+M238</f>
        <v>0</v>
      </c>
      <c r="H238" s="53">
        <f t="shared" ref="H238:M238" si="160">I238+J238+N238</f>
        <v>0</v>
      </c>
      <c r="I238" s="53">
        <f t="shared" si="160"/>
        <v>0</v>
      </c>
      <c r="J238" s="53">
        <f t="shared" si="160"/>
        <v>0</v>
      </c>
      <c r="K238" s="53">
        <f t="shared" si="160"/>
        <v>0</v>
      </c>
      <c r="L238" s="53">
        <f t="shared" si="160"/>
        <v>0</v>
      </c>
      <c r="M238" s="53">
        <f t="shared" si="160"/>
        <v>0</v>
      </c>
      <c r="N238" s="164"/>
      <c r="O238" s="148"/>
      <c r="P238" s="148"/>
      <c r="Q238" s="148"/>
      <c r="R238" s="148"/>
      <c r="S238" s="148"/>
      <c r="T238" s="148"/>
      <c r="U238" s="148"/>
    </row>
    <row r="239" spans="1:23" s="24" customFormat="1" ht="34.5" hidden="1" customHeight="1" x14ac:dyDescent="0.25">
      <c r="A239" s="79" t="s">
        <v>97</v>
      </c>
      <c r="B239" s="129" t="s">
        <v>95</v>
      </c>
      <c r="C239" s="71" t="s">
        <v>87</v>
      </c>
      <c r="D239" s="71" t="s">
        <v>112</v>
      </c>
      <c r="E239" s="129" t="s">
        <v>21</v>
      </c>
      <c r="F239" s="14" t="s">
        <v>8</v>
      </c>
      <c r="G239" s="54">
        <f>G240+G241+G242+G243</f>
        <v>0</v>
      </c>
      <c r="H239" s="54">
        <f t="shared" ref="H239:M239" si="161">H240+H241+H242+H243</f>
        <v>0</v>
      </c>
      <c r="I239" s="54">
        <f t="shared" si="161"/>
        <v>0</v>
      </c>
      <c r="J239" s="54">
        <f t="shared" si="161"/>
        <v>0</v>
      </c>
      <c r="K239" s="54">
        <f t="shared" si="161"/>
        <v>0</v>
      </c>
      <c r="L239" s="54">
        <f t="shared" si="161"/>
        <v>0</v>
      </c>
      <c r="M239" s="54">
        <f t="shared" si="161"/>
        <v>0</v>
      </c>
      <c r="N239" s="141" t="s">
        <v>98</v>
      </c>
      <c r="O239" s="135" t="s">
        <v>73</v>
      </c>
      <c r="P239" s="135"/>
      <c r="Q239" s="135"/>
      <c r="R239" s="135"/>
      <c r="S239" s="135"/>
      <c r="T239" s="135"/>
      <c r="U239" s="135"/>
      <c r="V239" s="38"/>
      <c r="W239" s="38"/>
    </row>
    <row r="240" spans="1:23" s="24" customFormat="1" ht="34.5" hidden="1" customHeight="1" x14ac:dyDescent="0.25">
      <c r="A240" s="74"/>
      <c r="B240" s="130"/>
      <c r="C240" s="72"/>
      <c r="D240" s="72"/>
      <c r="E240" s="130"/>
      <c r="F240" s="14" t="s">
        <v>81</v>
      </c>
      <c r="G240" s="54">
        <f>H240+I240+M240</f>
        <v>0</v>
      </c>
      <c r="H240" s="55"/>
      <c r="I240" s="55"/>
      <c r="J240" s="55"/>
      <c r="K240" s="55"/>
      <c r="L240" s="55"/>
      <c r="M240" s="55"/>
      <c r="N240" s="142"/>
      <c r="O240" s="137"/>
      <c r="P240" s="137"/>
      <c r="Q240" s="137"/>
      <c r="R240" s="137"/>
      <c r="S240" s="137"/>
      <c r="T240" s="137"/>
      <c r="U240" s="137"/>
      <c r="V240" s="38"/>
      <c r="W240" s="38"/>
    </row>
    <row r="241" spans="1:23" s="24" customFormat="1" ht="34.5" hidden="1" customHeight="1" x14ac:dyDescent="0.25">
      <c r="A241" s="74"/>
      <c r="B241" s="2"/>
      <c r="C241" s="72"/>
      <c r="D241" s="72"/>
      <c r="E241" s="130"/>
      <c r="F241" s="14" t="s">
        <v>66</v>
      </c>
      <c r="G241" s="54">
        <f>H241+I241+M241</f>
        <v>0</v>
      </c>
      <c r="H241" s="55"/>
      <c r="I241" s="55"/>
      <c r="J241" s="55"/>
      <c r="K241" s="55"/>
      <c r="L241" s="55"/>
      <c r="M241" s="55"/>
      <c r="N241" s="127" t="s">
        <v>99</v>
      </c>
      <c r="O241" s="94" t="s">
        <v>73</v>
      </c>
      <c r="P241" s="94"/>
      <c r="Q241" s="94"/>
      <c r="R241" s="94"/>
      <c r="S241" s="68"/>
      <c r="T241" s="68"/>
      <c r="U241" s="68"/>
      <c r="V241" s="38"/>
      <c r="W241" s="38"/>
    </row>
    <row r="242" spans="1:23" s="24" customFormat="1" ht="34.5" hidden="1" customHeight="1" x14ac:dyDescent="0.25">
      <c r="A242" s="74"/>
      <c r="B242" s="2"/>
      <c r="C242" s="72"/>
      <c r="D242" s="72"/>
      <c r="E242" s="131"/>
      <c r="F242" s="14" t="s">
        <v>67</v>
      </c>
      <c r="G242" s="54">
        <f>H242+I242+M242</f>
        <v>0</v>
      </c>
      <c r="H242" s="55"/>
      <c r="I242" s="55"/>
      <c r="J242" s="55"/>
      <c r="K242" s="55"/>
      <c r="L242" s="55"/>
      <c r="M242" s="55"/>
      <c r="N242" s="123"/>
      <c r="O242" s="94"/>
      <c r="P242" s="94"/>
      <c r="Q242" s="94"/>
      <c r="R242" s="94"/>
      <c r="S242" s="68"/>
      <c r="T242" s="68"/>
      <c r="U242" s="68"/>
      <c r="V242" s="38"/>
      <c r="W242" s="38"/>
    </row>
    <row r="243" spans="1:23" s="38" customFormat="1" ht="34.5" hidden="1" customHeight="1" x14ac:dyDescent="0.25">
      <c r="A243" s="74"/>
      <c r="B243" s="2"/>
      <c r="C243" s="72"/>
      <c r="D243" s="72"/>
      <c r="E243" s="70"/>
      <c r="F243" s="14" t="s">
        <v>68</v>
      </c>
      <c r="G243" s="53">
        <f>H243+I243+M243</f>
        <v>0</v>
      </c>
      <c r="H243" s="57"/>
      <c r="I243" s="57"/>
      <c r="J243" s="57"/>
      <c r="K243" s="57"/>
      <c r="L243" s="57"/>
      <c r="M243" s="57"/>
      <c r="N243" s="122"/>
      <c r="O243" s="94"/>
      <c r="P243" s="94"/>
      <c r="Q243" s="94"/>
      <c r="R243" s="94"/>
      <c r="S243" s="68"/>
      <c r="T243" s="68"/>
      <c r="U243" s="68"/>
    </row>
    <row r="244" spans="1:23" s="24" customFormat="1" ht="34.5" hidden="1" customHeight="1" x14ac:dyDescent="0.25">
      <c r="A244" s="79" t="s">
        <v>104</v>
      </c>
      <c r="B244" s="129" t="s">
        <v>108</v>
      </c>
      <c r="C244" s="71" t="s">
        <v>87</v>
      </c>
      <c r="D244" s="71" t="s">
        <v>112</v>
      </c>
      <c r="E244" s="129" t="s">
        <v>21</v>
      </c>
      <c r="F244" s="14" t="s">
        <v>8</v>
      </c>
      <c r="G244" s="54">
        <f>G245+G246+G247+G248+G249</f>
        <v>0</v>
      </c>
      <c r="H244" s="54">
        <f>H245+H246+H247+H248</f>
        <v>0</v>
      </c>
      <c r="I244" s="54">
        <f t="shared" ref="I244:M244" si="162">I245+I246+I247+I248</f>
        <v>0</v>
      </c>
      <c r="J244" s="54">
        <f t="shared" si="162"/>
        <v>0</v>
      </c>
      <c r="K244" s="54">
        <f t="shared" si="162"/>
        <v>0</v>
      </c>
      <c r="L244" s="54">
        <f t="shared" si="162"/>
        <v>0</v>
      </c>
      <c r="M244" s="54">
        <f t="shared" si="162"/>
        <v>0</v>
      </c>
      <c r="N244" s="141" t="s">
        <v>109</v>
      </c>
      <c r="O244" s="135" t="s">
        <v>73</v>
      </c>
      <c r="P244" s="135"/>
      <c r="Q244" s="135"/>
      <c r="R244" s="135"/>
      <c r="S244" s="135"/>
      <c r="T244" s="135"/>
      <c r="U244" s="135"/>
      <c r="V244" s="38"/>
      <c r="W244" s="38"/>
    </row>
    <row r="245" spans="1:23" s="24" customFormat="1" ht="34.5" hidden="1" customHeight="1" x14ac:dyDescent="0.25">
      <c r="A245" s="199"/>
      <c r="B245" s="130"/>
      <c r="C245" s="72"/>
      <c r="D245" s="139"/>
      <c r="E245" s="130"/>
      <c r="F245" s="14" t="s">
        <v>81</v>
      </c>
      <c r="G245" s="54">
        <f>H245+I245+M245</f>
        <v>0</v>
      </c>
      <c r="H245" s="55"/>
      <c r="I245" s="55"/>
      <c r="J245" s="55"/>
      <c r="K245" s="55"/>
      <c r="L245" s="55"/>
      <c r="M245" s="55"/>
      <c r="N245" s="149"/>
      <c r="O245" s="136"/>
      <c r="P245" s="136"/>
      <c r="Q245" s="136"/>
      <c r="R245" s="136"/>
      <c r="S245" s="136"/>
      <c r="T245" s="136"/>
      <c r="U245" s="136"/>
      <c r="V245" s="38"/>
      <c r="W245" s="38"/>
    </row>
    <row r="246" spans="1:23" s="24" customFormat="1" ht="34.5" hidden="1" customHeight="1" x14ac:dyDescent="0.25">
      <c r="A246" s="199"/>
      <c r="B246" s="130"/>
      <c r="C246" s="139"/>
      <c r="D246" s="139"/>
      <c r="E246" s="130"/>
      <c r="F246" s="14" t="s">
        <v>66</v>
      </c>
      <c r="G246" s="54">
        <f>H246+I246+M246</f>
        <v>0</v>
      </c>
      <c r="H246" s="55"/>
      <c r="I246" s="55"/>
      <c r="J246" s="55"/>
      <c r="K246" s="55"/>
      <c r="L246" s="55"/>
      <c r="M246" s="55"/>
      <c r="N246" s="149"/>
      <c r="O246" s="136"/>
      <c r="P246" s="136"/>
      <c r="Q246" s="136"/>
      <c r="R246" s="136"/>
      <c r="S246" s="136"/>
      <c r="T246" s="136"/>
      <c r="U246" s="136"/>
      <c r="V246" s="38"/>
      <c r="W246" s="38"/>
    </row>
    <row r="247" spans="1:23" s="24" customFormat="1" ht="47.25" hidden="1" x14ac:dyDescent="0.25">
      <c r="A247" s="199"/>
      <c r="B247" s="130"/>
      <c r="C247" s="139"/>
      <c r="D247" s="139"/>
      <c r="E247" s="131"/>
      <c r="F247" s="14" t="s">
        <v>67</v>
      </c>
      <c r="G247" s="54">
        <f>H247+I247+M247</f>
        <v>0</v>
      </c>
      <c r="H247" s="55"/>
      <c r="I247" s="55"/>
      <c r="J247" s="55"/>
      <c r="K247" s="55"/>
      <c r="L247" s="55"/>
      <c r="M247" s="55"/>
      <c r="N247" s="149"/>
      <c r="O247" s="136"/>
      <c r="P247" s="136"/>
      <c r="Q247" s="136"/>
      <c r="R247" s="136"/>
      <c r="S247" s="136"/>
      <c r="T247" s="136"/>
      <c r="U247" s="136"/>
      <c r="V247" s="38"/>
      <c r="W247" s="38"/>
    </row>
    <row r="248" spans="1:23" s="24" customFormat="1" ht="31.5" hidden="1" x14ac:dyDescent="0.25">
      <c r="A248" s="199"/>
      <c r="B248" s="130"/>
      <c r="C248" s="139"/>
      <c r="D248" s="139"/>
      <c r="E248" s="2"/>
      <c r="F248" s="14" t="s">
        <v>68</v>
      </c>
      <c r="G248" s="54">
        <f>H248+I248+M248</f>
        <v>0</v>
      </c>
      <c r="H248" s="55"/>
      <c r="I248" s="55"/>
      <c r="J248" s="55"/>
      <c r="K248" s="55"/>
      <c r="L248" s="55"/>
      <c r="M248" s="55"/>
      <c r="N248" s="149"/>
      <c r="O248" s="137"/>
      <c r="P248" s="137"/>
      <c r="Q248" s="137"/>
      <c r="R248" s="137"/>
      <c r="S248" s="137"/>
      <c r="T248" s="137"/>
      <c r="U248" s="137"/>
      <c r="V248" s="38"/>
      <c r="W248" s="38"/>
    </row>
    <row r="249" spans="1:23" s="24" customFormat="1" ht="34.5" hidden="1" customHeight="1" x14ac:dyDescent="0.25">
      <c r="A249" s="200"/>
      <c r="B249" s="131"/>
      <c r="C249" s="140"/>
      <c r="D249" s="140"/>
      <c r="E249" s="8"/>
      <c r="F249" s="14" t="s">
        <v>68</v>
      </c>
      <c r="G249" s="54">
        <f>H249+I249+M249</f>
        <v>0</v>
      </c>
      <c r="H249" s="55"/>
      <c r="I249" s="55"/>
      <c r="J249" s="55"/>
      <c r="K249" s="55"/>
      <c r="L249" s="55"/>
      <c r="M249" s="55"/>
      <c r="N249" s="142"/>
      <c r="O249" s="93"/>
      <c r="P249" s="93"/>
      <c r="Q249" s="93"/>
      <c r="R249" s="93"/>
      <c r="S249" s="69"/>
      <c r="T249" s="69"/>
      <c r="U249" s="69"/>
      <c r="V249" s="38"/>
      <c r="W249" s="38"/>
    </row>
    <row r="250" spans="1:23" s="24" customFormat="1" ht="34.5" hidden="1" customHeight="1" x14ac:dyDescent="0.25">
      <c r="A250" s="79" t="s">
        <v>105</v>
      </c>
      <c r="B250" s="129" t="s">
        <v>107</v>
      </c>
      <c r="C250" s="71" t="s">
        <v>87</v>
      </c>
      <c r="D250" s="71" t="s">
        <v>112</v>
      </c>
      <c r="E250" s="129" t="s">
        <v>21</v>
      </c>
      <c r="F250" s="14" t="s">
        <v>8</v>
      </c>
      <c r="G250" s="54">
        <f>G251+G252+G253+G254</f>
        <v>0</v>
      </c>
      <c r="H250" s="54">
        <f>H251+H252+H253+H254</f>
        <v>0</v>
      </c>
      <c r="I250" s="54">
        <f t="shared" ref="I250:M250" si="163">I251+I252+I253+I254</f>
        <v>0</v>
      </c>
      <c r="J250" s="54">
        <f t="shared" si="163"/>
        <v>0</v>
      </c>
      <c r="K250" s="54">
        <f t="shared" si="163"/>
        <v>0</v>
      </c>
      <c r="L250" s="54">
        <f t="shared" si="163"/>
        <v>0</v>
      </c>
      <c r="M250" s="54">
        <f t="shared" si="163"/>
        <v>0</v>
      </c>
      <c r="N250" s="141" t="s">
        <v>106</v>
      </c>
      <c r="O250" s="135" t="s">
        <v>73</v>
      </c>
      <c r="P250" s="159"/>
      <c r="Q250" s="135"/>
      <c r="R250" s="135"/>
      <c r="S250" s="135"/>
      <c r="T250" s="135"/>
      <c r="U250" s="135"/>
      <c r="V250" s="38"/>
      <c r="W250" s="38"/>
    </row>
    <row r="251" spans="1:23" s="24" customFormat="1" ht="34.5" hidden="1" customHeight="1" x14ac:dyDescent="0.25">
      <c r="A251" s="74"/>
      <c r="B251" s="130"/>
      <c r="C251" s="72"/>
      <c r="D251" s="72"/>
      <c r="E251" s="130"/>
      <c r="F251" s="14" t="s">
        <v>81</v>
      </c>
      <c r="G251" s="54">
        <f>H251+I251+M251</f>
        <v>0</v>
      </c>
      <c r="H251" s="55"/>
      <c r="I251" s="55"/>
      <c r="J251" s="55"/>
      <c r="K251" s="55"/>
      <c r="L251" s="55"/>
      <c r="M251" s="55"/>
      <c r="N251" s="149"/>
      <c r="O251" s="136"/>
      <c r="P251" s="160"/>
      <c r="Q251" s="136"/>
      <c r="R251" s="136"/>
      <c r="S251" s="136"/>
      <c r="T251" s="136"/>
      <c r="U251" s="136"/>
      <c r="V251" s="38"/>
      <c r="W251" s="38"/>
    </row>
    <row r="252" spans="1:23" s="24" customFormat="1" ht="34.5" hidden="1" customHeight="1" x14ac:dyDescent="0.25">
      <c r="A252" s="74"/>
      <c r="B252" s="130"/>
      <c r="C252" s="72"/>
      <c r="D252" s="72"/>
      <c r="E252" s="130"/>
      <c r="F252" s="14" t="s">
        <v>66</v>
      </c>
      <c r="G252" s="54">
        <f>H252+I252+M252</f>
        <v>0</v>
      </c>
      <c r="H252" s="55"/>
      <c r="I252" s="55"/>
      <c r="J252" s="55"/>
      <c r="K252" s="55"/>
      <c r="L252" s="55"/>
      <c r="M252" s="55"/>
      <c r="N252" s="149"/>
      <c r="O252" s="136"/>
      <c r="P252" s="160"/>
      <c r="Q252" s="136"/>
      <c r="R252" s="136"/>
      <c r="S252" s="136"/>
      <c r="T252" s="136"/>
      <c r="U252" s="136"/>
      <c r="V252" s="38"/>
      <c r="W252" s="38"/>
    </row>
    <row r="253" spans="1:23" s="24" customFormat="1" ht="47.25" hidden="1" x14ac:dyDescent="0.25">
      <c r="A253" s="74"/>
      <c r="B253" s="130"/>
      <c r="C253" s="72"/>
      <c r="D253" s="72"/>
      <c r="E253" s="130"/>
      <c r="F253" s="14" t="s">
        <v>67</v>
      </c>
      <c r="G253" s="54">
        <f>H253+I253+M253</f>
        <v>0</v>
      </c>
      <c r="H253" s="55"/>
      <c r="I253" s="55"/>
      <c r="J253" s="55"/>
      <c r="K253" s="55"/>
      <c r="L253" s="55"/>
      <c r="M253" s="55"/>
      <c r="N253" s="149"/>
      <c r="O253" s="136"/>
      <c r="P253" s="160"/>
      <c r="Q253" s="136"/>
      <c r="R253" s="136"/>
      <c r="S253" s="136"/>
      <c r="T253" s="136"/>
      <c r="U253" s="136"/>
      <c r="V253" s="38"/>
      <c r="W253" s="38"/>
    </row>
    <row r="254" spans="1:23" s="24" customFormat="1" ht="34.5" hidden="1" customHeight="1" x14ac:dyDescent="0.25">
      <c r="A254" s="75"/>
      <c r="B254" s="131"/>
      <c r="C254" s="73"/>
      <c r="D254" s="73"/>
      <c r="E254" s="131"/>
      <c r="F254" s="14" t="s">
        <v>68</v>
      </c>
      <c r="G254" s="54">
        <f>H254+I254+M254</f>
        <v>0</v>
      </c>
      <c r="H254" s="55"/>
      <c r="I254" s="55"/>
      <c r="J254" s="55"/>
      <c r="K254" s="55"/>
      <c r="L254" s="55"/>
      <c r="M254" s="55"/>
      <c r="N254" s="142"/>
      <c r="O254" s="137"/>
      <c r="P254" s="161"/>
      <c r="Q254" s="137"/>
      <c r="R254" s="137"/>
      <c r="S254" s="137"/>
      <c r="T254" s="137"/>
      <c r="U254" s="137"/>
      <c r="V254" s="38"/>
      <c r="W254" s="38"/>
    </row>
    <row r="255" spans="1:23" s="24" customFormat="1" ht="15.75" customHeight="1" x14ac:dyDescent="0.25">
      <c r="A255" s="79" t="s">
        <v>152</v>
      </c>
      <c r="B255" s="129" t="s">
        <v>153</v>
      </c>
      <c r="C255" s="71" t="s">
        <v>87</v>
      </c>
      <c r="D255" s="71" t="s">
        <v>122</v>
      </c>
      <c r="E255" s="129" t="s">
        <v>21</v>
      </c>
      <c r="F255" s="14" t="s">
        <v>8</v>
      </c>
      <c r="G255" s="54">
        <f>G256+G257+G258+G259</f>
        <v>260204.08</v>
      </c>
      <c r="H255" s="54">
        <f>H256+H257+H258+H259</f>
        <v>260204.08</v>
      </c>
      <c r="I255" s="54">
        <f t="shared" ref="I255:M255" si="164">I256+I257+I258+I259</f>
        <v>0</v>
      </c>
      <c r="J255" s="54">
        <f t="shared" si="164"/>
        <v>0</v>
      </c>
      <c r="K255" s="54">
        <f t="shared" si="164"/>
        <v>0</v>
      </c>
      <c r="L255" s="54">
        <f t="shared" si="164"/>
        <v>0</v>
      </c>
      <c r="M255" s="54">
        <f t="shared" si="164"/>
        <v>0</v>
      </c>
      <c r="N255" s="141" t="s">
        <v>154</v>
      </c>
      <c r="O255" s="135" t="s">
        <v>73</v>
      </c>
      <c r="P255" s="159">
        <v>2</v>
      </c>
      <c r="Q255" s="150">
        <v>0</v>
      </c>
      <c r="R255" s="150">
        <v>0</v>
      </c>
      <c r="S255" s="150">
        <v>0</v>
      </c>
      <c r="T255" s="150">
        <v>0</v>
      </c>
      <c r="U255" s="150">
        <v>0</v>
      </c>
      <c r="V255" s="38"/>
      <c r="W255" s="38"/>
    </row>
    <row r="256" spans="1:23" s="24" customFormat="1" ht="85.5" customHeight="1" x14ac:dyDescent="0.25">
      <c r="A256" s="74"/>
      <c r="B256" s="130"/>
      <c r="C256" s="72"/>
      <c r="D256" s="72"/>
      <c r="E256" s="130"/>
      <c r="F256" s="14" t="s">
        <v>81</v>
      </c>
      <c r="G256" s="54">
        <f>H256+I256+M256</f>
        <v>5204.08</v>
      </c>
      <c r="H256" s="55">
        <v>5204.08</v>
      </c>
      <c r="I256" s="55">
        <v>0</v>
      </c>
      <c r="J256" s="55">
        <v>0</v>
      </c>
      <c r="K256" s="55">
        <v>0</v>
      </c>
      <c r="L256" s="55">
        <v>0</v>
      </c>
      <c r="M256" s="55">
        <v>0</v>
      </c>
      <c r="N256" s="142"/>
      <c r="O256" s="136"/>
      <c r="P256" s="160"/>
      <c r="Q256" s="151"/>
      <c r="R256" s="151"/>
      <c r="S256" s="151"/>
      <c r="T256" s="151"/>
      <c r="U256" s="151"/>
      <c r="V256" s="38"/>
      <c r="W256" s="38"/>
    </row>
    <row r="257" spans="1:23" s="24" customFormat="1" ht="54.75" customHeight="1" x14ac:dyDescent="0.25">
      <c r="A257" s="74"/>
      <c r="B257" s="130"/>
      <c r="C257" s="72"/>
      <c r="D257" s="72"/>
      <c r="E257" s="130"/>
      <c r="F257" s="14" t="s">
        <v>66</v>
      </c>
      <c r="G257" s="54">
        <f>H257+I257+M257</f>
        <v>255000</v>
      </c>
      <c r="H257" s="55">
        <v>255000</v>
      </c>
      <c r="I257" s="55">
        <v>0</v>
      </c>
      <c r="J257" s="55">
        <v>0</v>
      </c>
      <c r="K257" s="55">
        <v>0</v>
      </c>
      <c r="L257" s="55">
        <v>0</v>
      </c>
      <c r="M257" s="55">
        <v>0</v>
      </c>
      <c r="N257" s="149" t="s">
        <v>79</v>
      </c>
      <c r="O257" s="135" t="s">
        <v>102</v>
      </c>
      <c r="P257" s="159">
        <v>1</v>
      </c>
      <c r="Q257" s="150">
        <v>0</v>
      </c>
      <c r="R257" s="150">
        <v>0</v>
      </c>
      <c r="S257" s="150">
        <v>0</v>
      </c>
      <c r="T257" s="150">
        <v>0</v>
      </c>
      <c r="U257" s="150">
        <v>0</v>
      </c>
      <c r="V257" s="38"/>
      <c r="W257" s="38"/>
    </row>
    <row r="258" spans="1:23" s="24" customFormat="1" ht="54.75" customHeight="1" x14ac:dyDescent="0.25">
      <c r="A258" s="74"/>
      <c r="B258" s="130"/>
      <c r="C258" s="72"/>
      <c r="D258" s="72"/>
      <c r="E258" s="130"/>
      <c r="F258" s="14" t="s">
        <v>67</v>
      </c>
      <c r="G258" s="54">
        <f>H258+I258+M258</f>
        <v>0</v>
      </c>
      <c r="H258" s="55">
        <v>0</v>
      </c>
      <c r="I258" s="55">
        <v>0</v>
      </c>
      <c r="J258" s="55">
        <v>0</v>
      </c>
      <c r="K258" s="55">
        <v>0</v>
      </c>
      <c r="L258" s="55">
        <v>0</v>
      </c>
      <c r="M258" s="55">
        <v>0</v>
      </c>
      <c r="N258" s="149"/>
      <c r="O258" s="136"/>
      <c r="P258" s="160"/>
      <c r="Q258" s="151"/>
      <c r="R258" s="151"/>
      <c r="S258" s="151"/>
      <c r="T258" s="151"/>
      <c r="U258" s="151"/>
      <c r="V258" s="38"/>
      <c r="W258" s="38"/>
    </row>
    <row r="259" spans="1:23" s="24" customFormat="1" ht="38.25" customHeight="1" x14ac:dyDescent="0.25">
      <c r="A259" s="75"/>
      <c r="B259" s="131"/>
      <c r="C259" s="73"/>
      <c r="D259" s="73"/>
      <c r="E259" s="131"/>
      <c r="F259" s="14" t="s">
        <v>68</v>
      </c>
      <c r="G259" s="54">
        <f>H259+I259+M259</f>
        <v>0</v>
      </c>
      <c r="H259" s="55">
        <v>0</v>
      </c>
      <c r="I259" s="55">
        <v>0</v>
      </c>
      <c r="J259" s="55">
        <v>0</v>
      </c>
      <c r="K259" s="55">
        <v>0</v>
      </c>
      <c r="L259" s="55">
        <v>0</v>
      </c>
      <c r="M259" s="55">
        <v>0</v>
      </c>
      <c r="N259" s="142"/>
      <c r="O259" s="137"/>
      <c r="P259" s="161"/>
      <c r="Q259" s="152"/>
      <c r="R259" s="152"/>
      <c r="S259" s="152"/>
      <c r="T259" s="152"/>
      <c r="U259" s="152"/>
      <c r="V259" s="38"/>
      <c r="W259" s="38"/>
    </row>
    <row r="260" spans="1:23" ht="36.75" customHeight="1" x14ac:dyDescent="0.25">
      <c r="A260" s="192" t="s">
        <v>41</v>
      </c>
      <c r="B260" s="193"/>
      <c r="C260" s="193"/>
      <c r="D260" s="193"/>
      <c r="E260" s="193"/>
      <c r="F260" s="193"/>
      <c r="G260" s="193"/>
      <c r="H260" s="193"/>
      <c r="I260" s="193"/>
      <c r="J260" s="193"/>
      <c r="K260" s="193"/>
      <c r="L260" s="193"/>
      <c r="M260" s="193"/>
      <c r="N260" s="193"/>
      <c r="O260" s="193"/>
      <c r="P260" s="194"/>
      <c r="Q260" s="12"/>
      <c r="R260" s="12"/>
      <c r="S260" s="12"/>
      <c r="T260" s="12"/>
      <c r="U260" s="12"/>
    </row>
    <row r="261" spans="1:23" s="38" customFormat="1" ht="26.25" customHeight="1" x14ac:dyDescent="0.25">
      <c r="A261" s="189" t="s">
        <v>17</v>
      </c>
      <c r="B261" s="146" t="s">
        <v>42</v>
      </c>
      <c r="C261" s="196" t="s">
        <v>87</v>
      </c>
      <c r="D261" s="196" t="s">
        <v>122</v>
      </c>
      <c r="E261" s="146" t="s">
        <v>21</v>
      </c>
      <c r="F261" s="15" t="s">
        <v>8</v>
      </c>
      <c r="G261" s="16">
        <f>H261+I261+M261+J261+K261+L261</f>
        <v>126923384.79999998</v>
      </c>
      <c r="H261" s="53">
        <f>H266+H276+H271</f>
        <v>30388268.289999999</v>
      </c>
      <c r="I261" s="53">
        <f t="shared" ref="I261:M261" si="165">I266+I276+I271</f>
        <v>30973950.809999999</v>
      </c>
      <c r="J261" s="53">
        <f t="shared" si="165"/>
        <v>17824836.609999999</v>
      </c>
      <c r="K261" s="53">
        <f t="shared" si="165"/>
        <v>17824836.609999999</v>
      </c>
      <c r="L261" s="53">
        <f t="shared" si="165"/>
        <v>14955746.239999998</v>
      </c>
      <c r="M261" s="53">
        <f t="shared" si="165"/>
        <v>14955746.239999998</v>
      </c>
      <c r="N261" s="162" t="s">
        <v>14</v>
      </c>
      <c r="O261" s="146" t="s">
        <v>14</v>
      </c>
      <c r="P261" s="146" t="s">
        <v>14</v>
      </c>
      <c r="Q261" s="146" t="s">
        <v>14</v>
      </c>
      <c r="R261" s="146" t="s">
        <v>14</v>
      </c>
      <c r="S261" s="146" t="s">
        <v>14</v>
      </c>
      <c r="T261" s="146" t="s">
        <v>14</v>
      </c>
      <c r="U261" s="146" t="s">
        <v>14</v>
      </c>
    </row>
    <row r="262" spans="1:23" s="38" customFormat="1" ht="113.25" customHeight="1" x14ac:dyDescent="0.25">
      <c r="A262" s="190"/>
      <c r="B262" s="147"/>
      <c r="C262" s="197"/>
      <c r="D262" s="197"/>
      <c r="E262" s="147"/>
      <c r="F262" s="15" t="s">
        <v>81</v>
      </c>
      <c r="G262" s="16">
        <f>H262+I262+M262+J262+K262+L262</f>
        <v>101913422.19999999</v>
      </c>
      <c r="H262" s="53">
        <f t="shared" ref="H262:M262" si="166">H267+H277+H272</f>
        <v>18204695.289999999</v>
      </c>
      <c r="I262" s="53">
        <f t="shared" si="166"/>
        <v>18147561.210000001</v>
      </c>
      <c r="J262" s="53">
        <f t="shared" si="166"/>
        <v>17824836.609999999</v>
      </c>
      <c r="K262" s="53">
        <f t="shared" si="166"/>
        <v>17824836.609999999</v>
      </c>
      <c r="L262" s="53">
        <f t="shared" si="166"/>
        <v>14955746.239999998</v>
      </c>
      <c r="M262" s="53">
        <f t="shared" si="166"/>
        <v>14955746.239999998</v>
      </c>
      <c r="N262" s="163"/>
      <c r="O262" s="147"/>
      <c r="P262" s="147"/>
      <c r="Q262" s="147"/>
      <c r="R262" s="147"/>
      <c r="S262" s="147"/>
      <c r="T262" s="147"/>
      <c r="U262" s="147"/>
    </row>
    <row r="263" spans="1:23" s="38" customFormat="1" ht="62.25" customHeight="1" x14ac:dyDescent="0.25">
      <c r="A263" s="190"/>
      <c r="B263" s="147"/>
      <c r="C263" s="197"/>
      <c r="D263" s="197"/>
      <c r="E263" s="147"/>
      <c r="F263" s="15" t="s">
        <v>66</v>
      </c>
      <c r="G263" s="16">
        <f>H263+I263+M263+J263+K263+L263</f>
        <v>25009962.600000001</v>
      </c>
      <c r="H263" s="53">
        <f t="shared" ref="H263:M263" si="167">H268+H278+H273</f>
        <v>12183573</v>
      </c>
      <c r="I263" s="53">
        <f t="shared" si="167"/>
        <v>12826389.6</v>
      </c>
      <c r="J263" s="53">
        <f t="shared" si="167"/>
        <v>0</v>
      </c>
      <c r="K263" s="53">
        <f t="shared" si="167"/>
        <v>0</v>
      </c>
      <c r="L263" s="53">
        <f t="shared" si="167"/>
        <v>0</v>
      </c>
      <c r="M263" s="53">
        <f t="shared" si="167"/>
        <v>0</v>
      </c>
      <c r="N263" s="163"/>
      <c r="O263" s="147"/>
      <c r="P263" s="147"/>
      <c r="Q263" s="147"/>
      <c r="R263" s="147"/>
      <c r="S263" s="147"/>
      <c r="T263" s="147"/>
      <c r="U263" s="147"/>
    </row>
    <row r="264" spans="1:23" s="38" customFormat="1" ht="66.75" customHeight="1" x14ac:dyDescent="0.25">
      <c r="A264" s="190"/>
      <c r="B264" s="147"/>
      <c r="C264" s="197"/>
      <c r="D264" s="197"/>
      <c r="E264" s="147"/>
      <c r="F264" s="15" t="s">
        <v>67</v>
      </c>
      <c r="G264" s="57">
        <v>0</v>
      </c>
      <c r="H264" s="53">
        <f t="shared" ref="H264:M264" si="168">H269+H279+H274</f>
        <v>0</v>
      </c>
      <c r="I264" s="53">
        <f t="shared" si="168"/>
        <v>0</v>
      </c>
      <c r="J264" s="53">
        <f t="shared" si="168"/>
        <v>0</v>
      </c>
      <c r="K264" s="53">
        <f t="shared" si="168"/>
        <v>0</v>
      </c>
      <c r="L264" s="53">
        <f t="shared" si="168"/>
        <v>0</v>
      </c>
      <c r="M264" s="53">
        <f t="shared" si="168"/>
        <v>0</v>
      </c>
      <c r="N264" s="163"/>
      <c r="O264" s="147"/>
      <c r="P264" s="147"/>
      <c r="Q264" s="147"/>
      <c r="R264" s="147"/>
      <c r="S264" s="147"/>
      <c r="T264" s="147"/>
      <c r="U264" s="147"/>
    </row>
    <row r="265" spans="1:23" s="38" customFormat="1" ht="39" customHeight="1" x14ac:dyDescent="0.25">
      <c r="A265" s="191"/>
      <c r="B265" s="148"/>
      <c r="C265" s="198"/>
      <c r="D265" s="198"/>
      <c r="E265" s="148"/>
      <c r="F265" s="15" t="s">
        <v>68</v>
      </c>
      <c r="G265" s="57">
        <v>0</v>
      </c>
      <c r="H265" s="53">
        <f t="shared" ref="H265:M265" si="169">H270+H280+H275</f>
        <v>0</v>
      </c>
      <c r="I265" s="53">
        <f t="shared" si="169"/>
        <v>0</v>
      </c>
      <c r="J265" s="53">
        <f t="shared" si="169"/>
        <v>0</v>
      </c>
      <c r="K265" s="53">
        <f t="shared" si="169"/>
        <v>0</v>
      </c>
      <c r="L265" s="53">
        <f t="shared" si="169"/>
        <v>0</v>
      </c>
      <c r="M265" s="53">
        <f t="shared" si="169"/>
        <v>0</v>
      </c>
      <c r="N265" s="164"/>
      <c r="O265" s="148"/>
      <c r="P265" s="148"/>
      <c r="Q265" s="148"/>
      <c r="R265" s="148"/>
      <c r="S265" s="148"/>
      <c r="T265" s="148"/>
      <c r="U265" s="148"/>
    </row>
    <row r="266" spans="1:23" s="24" customFormat="1" ht="18.75" customHeight="1" x14ac:dyDescent="0.25">
      <c r="A266" s="186" t="s">
        <v>10</v>
      </c>
      <c r="B266" s="129" t="s">
        <v>133</v>
      </c>
      <c r="C266" s="138" t="s">
        <v>87</v>
      </c>
      <c r="D266" s="138" t="s">
        <v>122</v>
      </c>
      <c r="E266" s="129" t="s">
        <v>21</v>
      </c>
      <c r="F266" s="14" t="s">
        <v>8</v>
      </c>
      <c r="G266" s="13">
        <f>G267+G268+G269+G270</f>
        <v>11573641.890000001</v>
      </c>
      <c r="H266" s="13">
        <f>H267+H268+H269+H270</f>
        <v>1982992.29</v>
      </c>
      <c r="I266" s="13">
        <f t="shared" ref="I266" si="170">I267+I268+I269+I270</f>
        <v>1933942.96</v>
      </c>
      <c r="J266" s="13">
        <f t="shared" ref="J266:L266" si="171">J267+J268+J269+J270</f>
        <v>1780636.03</v>
      </c>
      <c r="K266" s="13">
        <f t="shared" si="171"/>
        <v>1780636.03</v>
      </c>
      <c r="L266" s="13">
        <f t="shared" si="171"/>
        <v>2047717.29</v>
      </c>
      <c r="M266" s="13">
        <f t="shared" ref="M266" si="172">M267+M268+M269+M270</f>
        <v>2047717.29</v>
      </c>
      <c r="N266" s="141" t="s">
        <v>52</v>
      </c>
      <c r="O266" s="135" t="s">
        <v>48</v>
      </c>
      <c r="P266" s="153" t="s">
        <v>144</v>
      </c>
      <c r="Q266" s="153" t="s">
        <v>144</v>
      </c>
      <c r="R266" s="153" t="s">
        <v>144</v>
      </c>
      <c r="S266" s="153" t="s">
        <v>144</v>
      </c>
      <c r="T266" s="153" t="s">
        <v>144</v>
      </c>
      <c r="U266" s="153" t="s">
        <v>144</v>
      </c>
      <c r="V266" s="38"/>
      <c r="W266" s="38"/>
    </row>
    <row r="267" spans="1:23" s="24" customFormat="1" ht="109.5" customHeight="1" x14ac:dyDescent="0.25">
      <c r="A267" s="187"/>
      <c r="B267" s="130"/>
      <c r="C267" s="139"/>
      <c r="D267" s="139"/>
      <c r="E267" s="130"/>
      <c r="F267" s="14" t="s">
        <v>81</v>
      </c>
      <c r="G267" s="13">
        <f>H267+I267+M267+J267+K267+L267</f>
        <v>11573641.890000001</v>
      </c>
      <c r="H267" s="13">
        <v>1982992.29</v>
      </c>
      <c r="I267" s="13">
        <v>1933942.96</v>
      </c>
      <c r="J267" s="13">
        <v>1780636.03</v>
      </c>
      <c r="K267" s="13">
        <v>1780636.03</v>
      </c>
      <c r="L267" s="13">
        <v>2047717.29</v>
      </c>
      <c r="M267" s="13">
        <v>2047717.29</v>
      </c>
      <c r="N267" s="149"/>
      <c r="O267" s="136"/>
      <c r="P267" s="154"/>
      <c r="Q267" s="154"/>
      <c r="R267" s="154"/>
      <c r="S267" s="154"/>
      <c r="T267" s="154"/>
      <c r="U267" s="154"/>
      <c r="V267" s="38"/>
      <c r="W267" s="38"/>
    </row>
    <row r="268" spans="1:23" s="24" customFormat="1" ht="67.5" customHeight="1" x14ac:dyDescent="0.25">
      <c r="A268" s="187"/>
      <c r="B268" s="130"/>
      <c r="C268" s="139"/>
      <c r="D268" s="139"/>
      <c r="E268" s="130"/>
      <c r="F268" s="14" t="s">
        <v>66</v>
      </c>
      <c r="G268" s="55">
        <v>0</v>
      </c>
      <c r="H268" s="55">
        <v>0</v>
      </c>
      <c r="I268" s="55">
        <v>0</v>
      </c>
      <c r="J268" s="55">
        <v>0</v>
      </c>
      <c r="K268" s="55">
        <v>0</v>
      </c>
      <c r="L268" s="55">
        <v>0</v>
      </c>
      <c r="M268" s="55">
        <v>0</v>
      </c>
      <c r="N268" s="149"/>
      <c r="O268" s="136"/>
      <c r="P268" s="154"/>
      <c r="Q268" s="154"/>
      <c r="R268" s="154"/>
      <c r="S268" s="154"/>
      <c r="T268" s="154"/>
      <c r="U268" s="154"/>
      <c r="V268" s="38"/>
      <c r="W268" s="38"/>
    </row>
    <row r="269" spans="1:23" s="24" customFormat="1" ht="61.5" customHeight="1" x14ac:dyDescent="0.25">
      <c r="A269" s="187"/>
      <c r="B269" s="130"/>
      <c r="C269" s="139"/>
      <c r="D269" s="139"/>
      <c r="E269" s="130"/>
      <c r="F269" s="14" t="s">
        <v>67</v>
      </c>
      <c r="G269" s="55">
        <v>0</v>
      </c>
      <c r="H269" s="55">
        <v>0</v>
      </c>
      <c r="I269" s="55">
        <v>0</v>
      </c>
      <c r="J269" s="55">
        <v>0</v>
      </c>
      <c r="K269" s="55">
        <v>0</v>
      </c>
      <c r="L269" s="55">
        <v>0</v>
      </c>
      <c r="M269" s="55">
        <v>0</v>
      </c>
      <c r="N269" s="149"/>
      <c r="O269" s="136"/>
      <c r="P269" s="154"/>
      <c r="Q269" s="154"/>
      <c r="R269" s="154"/>
      <c r="S269" s="154"/>
      <c r="T269" s="154"/>
      <c r="U269" s="154"/>
      <c r="V269" s="38"/>
      <c r="W269" s="38"/>
    </row>
    <row r="270" spans="1:23" s="24" customFormat="1" ht="40.5" customHeight="1" x14ac:dyDescent="0.25">
      <c r="A270" s="188"/>
      <c r="B270" s="131"/>
      <c r="C270" s="140"/>
      <c r="D270" s="140"/>
      <c r="E270" s="131"/>
      <c r="F270" s="14" t="s">
        <v>68</v>
      </c>
      <c r="G270" s="55">
        <v>0</v>
      </c>
      <c r="H270" s="55">
        <v>0</v>
      </c>
      <c r="I270" s="55">
        <v>0</v>
      </c>
      <c r="J270" s="55">
        <v>0</v>
      </c>
      <c r="K270" s="55">
        <v>0</v>
      </c>
      <c r="L270" s="55">
        <v>0</v>
      </c>
      <c r="M270" s="55">
        <v>0</v>
      </c>
      <c r="N270" s="142"/>
      <c r="O270" s="137"/>
      <c r="P270" s="155"/>
      <c r="Q270" s="155"/>
      <c r="R270" s="155"/>
      <c r="S270" s="155"/>
      <c r="T270" s="155"/>
      <c r="U270" s="155"/>
      <c r="V270" s="38"/>
      <c r="W270" s="38"/>
    </row>
    <row r="271" spans="1:23" s="24" customFormat="1" ht="19.5" customHeight="1" x14ac:dyDescent="0.25">
      <c r="A271" s="186" t="s">
        <v>18</v>
      </c>
      <c r="B271" s="129" t="s">
        <v>100</v>
      </c>
      <c r="C271" s="138" t="s">
        <v>87</v>
      </c>
      <c r="D271" s="138" t="s">
        <v>122</v>
      </c>
      <c r="E271" s="129" t="s">
        <v>21</v>
      </c>
      <c r="F271" s="14" t="s">
        <v>8</v>
      </c>
      <c r="G271" s="54">
        <f>G272+G273+G274+G275</f>
        <v>113582395.31</v>
      </c>
      <c r="H271" s="54">
        <f>H272+H273+H274+H275</f>
        <v>28405276</v>
      </c>
      <c r="I271" s="54">
        <f t="shared" ref="I271:M271" si="173">I272+I273+I274+I275</f>
        <v>27272660.25</v>
      </c>
      <c r="J271" s="54">
        <f t="shared" si="173"/>
        <v>16044200.58</v>
      </c>
      <c r="K271" s="54">
        <f t="shared" si="173"/>
        <v>16044200.58</v>
      </c>
      <c r="L271" s="54">
        <f t="shared" si="173"/>
        <v>12908028.949999999</v>
      </c>
      <c r="M271" s="54">
        <f t="shared" si="173"/>
        <v>12908028.949999999</v>
      </c>
      <c r="N271" s="141" t="s">
        <v>53</v>
      </c>
      <c r="O271" s="135" t="s">
        <v>48</v>
      </c>
      <c r="P271" s="129" t="s">
        <v>54</v>
      </c>
      <c r="Q271" s="129" t="s">
        <v>54</v>
      </c>
      <c r="R271" s="129" t="s">
        <v>54</v>
      </c>
      <c r="S271" s="129" t="s">
        <v>54</v>
      </c>
      <c r="T271" s="129" t="s">
        <v>54</v>
      </c>
      <c r="U271" s="129" t="s">
        <v>54</v>
      </c>
      <c r="V271" s="38"/>
      <c r="W271" s="38"/>
    </row>
    <row r="272" spans="1:23" s="24" customFormat="1" ht="86.25" customHeight="1" x14ac:dyDescent="0.25">
      <c r="A272" s="187"/>
      <c r="B272" s="130"/>
      <c r="C272" s="139"/>
      <c r="D272" s="139"/>
      <c r="E272" s="130"/>
      <c r="F272" s="14" t="s">
        <v>81</v>
      </c>
      <c r="G272" s="106">
        <f>H272+I272+M272+J272+K272+L272</f>
        <v>90339780.310000002</v>
      </c>
      <c r="H272" s="13">
        <v>16221703</v>
      </c>
      <c r="I272" s="13">
        <v>16213618.25</v>
      </c>
      <c r="J272" s="13">
        <v>16044200.58</v>
      </c>
      <c r="K272" s="13">
        <v>16044200.58</v>
      </c>
      <c r="L272" s="13">
        <v>12908028.949999999</v>
      </c>
      <c r="M272" s="13">
        <v>12908028.949999999</v>
      </c>
      <c r="N272" s="142"/>
      <c r="O272" s="137"/>
      <c r="P272" s="131"/>
      <c r="Q272" s="131"/>
      <c r="R272" s="131"/>
      <c r="S272" s="131"/>
      <c r="T272" s="131"/>
      <c r="U272" s="131"/>
      <c r="V272" s="38"/>
      <c r="W272" s="38"/>
    </row>
    <row r="273" spans="1:23" s="24" customFormat="1" ht="53.25" customHeight="1" x14ac:dyDescent="0.25">
      <c r="A273" s="187"/>
      <c r="B273" s="130"/>
      <c r="C273" s="139"/>
      <c r="D273" s="139"/>
      <c r="E273" s="130"/>
      <c r="F273" s="14" t="s">
        <v>66</v>
      </c>
      <c r="G273" s="106">
        <f>H273+I273+M273</f>
        <v>23242615</v>
      </c>
      <c r="H273" s="13">
        <v>12183573</v>
      </c>
      <c r="I273" s="55">
        <v>11059042</v>
      </c>
      <c r="J273" s="55">
        <v>0</v>
      </c>
      <c r="K273" s="55">
        <v>0</v>
      </c>
      <c r="L273" s="55">
        <v>0</v>
      </c>
      <c r="M273" s="55">
        <v>0</v>
      </c>
      <c r="N273" s="143" t="s">
        <v>149</v>
      </c>
      <c r="O273" s="5" t="s">
        <v>48</v>
      </c>
      <c r="P273" s="5">
        <v>100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38"/>
      <c r="W273" s="38"/>
    </row>
    <row r="274" spans="1:23" s="24" customFormat="1" ht="54" customHeight="1" x14ac:dyDescent="0.25">
      <c r="A274" s="187"/>
      <c r="B274" s="130"/>
      <c r="C274" s="139"/>
      <c r="D274" s="139"/>
      <c r="E274" s="130"/>
      <c r="F274" s="14" t="s">
        <v>67</v>
      </c>
      <c r="G274" s="55">
        <v>0</v>
      </c>
      <c r="H274" s="55">
        <v>0</v>
      </c>
      <c r="I274" s="55">
        <v>0</v>
      </c>
      <c r="J274" s="55">
        <v>0</v>
      </c>
      <c r="K274" s="55">
        <v>0</v>
      </c>
      <c r="L274" s="55">
        <v>0</v>
      </c>
      <c r="M274" s="55">
        <v>0</v>
      </c>
      <c r="N274" s="144"/>
      <c r="O274" s="5"/>
      <c r="P274" s="5"/>
      <c r="Q274" s="5"/>
      <c r="R274" s="5"/>
      <c r="S274" s="5"/>
      <c r="T274" s="5"/>
      <c r="U274" s="5"/>
      <c r="V274" s="38"/>
      <c r="W274" s="38"/>
    </row>
    <row r="275" spans="1:23" s="24" customFormat="1" ht="38.25" customHeight="1" x14ac:dyDescent="0.25">
      <c r="A275" s="188"/>
      <c r="B275" s="131"/>
      <c r="C275" s="140"/>
      <c r="D275" s="140"/>
      <c r="E275" s="131"/>
      <c r="F275" s="14" t="s">
        <v>68</v>
      </c>
      <c r="G275" s="55">
        <v>0</v>
      </c>
      <c r="H275" s="55">
        <v>0</v>
      </c>
      <c r="I275" s="55">
        <v>0</v>
      </c>
      <c r="J275" s="55">
        <v>0</v>
      </c>
      <c r="K275" s="55">
        <v>0</v>
      </c>
      <c r="L275" s="55">
        <v>0</v>
      </c>
      <c r="M275" s="55">
        <v>0</v>
      </c>
      <c r="N275" s="145"/>
      <c r="O275" s="6"/>
      <c r="P275" s="6"/>
      <c r="Q275" s="6"/>
      <c r="R275" s="6"/>
      <c r="S275" s="6"/>
      <c r="T275" s="6"/>
      <c r="U275" s="6"/>
      <c r="V275" s="38"/>
      <c r="W275" s="38"/>
    </row>
    <row r="276" spans="1:23" s="24" customFormat="1" ht="24.75" customHeight="1" x14ac:dyDescent="0.25">
      <c r="A276" s="186" t="s">
        <v>173</v>
      </c>
      <c r="B276" s="129" t="s">
        <v>174</v>
      </c>
      <c r="C276" s="138" t="s">
        <v>158</v>
      </c>
      <c r="D276" s="138" t="s">
        <v>122</v>
      </c>
      <c r="E276" s="129" t="s">
        <v>21</v>
      </c>
      <c r="F276" s="14" t="s">
        <v>8</v>
      </c>
      <c r="G276" s="13">
        <f>G277+G278+G279+G280</f>
        <v>1767347.6</v>
      </c>
      <c r="H276" s="54">
        <f>H277+H278+H279+H280</f>
        <v>0</v>
      </c>
      <c r="I276" s="54">
        <f t="shared" ref="I276" si="174">I277+I278+I279+I280</f>
        <v>1767347.6</v>
      </c>
      <c r="J276" s="54">
        <f t="shared" ref="J276:L276" si="175">J277+J278+J279+J280</f>
        <v>0</v>
      </c>
      <c r="K276" s="54">
        <f t="shared" si="175"/>
        <v>0</v>
      </c>
      <c r="L276" s="54">
        <f t="shared" si="175"/>
        <v>0</v>
      </c>
      <c r="M276" s="54">
        <f t="shared" ref="M276" si="176">M277+M278+M279+M280</f>
        <v>0</v>
      </c>
      <c r="N276" s="141" t="s">
        <v>175</v>
      </c>
      <c r="O276" s="135" t="s">
        <v>102</v>
      </c>
      <c r="P276" s="129" t="s">
        <v>143</v>
      </c>
      <c r="Q276" s="195">
        <v>28</v>
      </c>
      <c r="R276" s="135">
        <v>0</v>
      </c>
      <c r="S276" s="135">
        <v>0</v>
      </c>
      <c r="T276" s="135">
        <v>0</v>
      </c>
      <c r="U276" s="135">
        <v>0</v>
      </c>
      <c r="V276" s="38"/>
      <c r="W276" s="38"/>
    </row>
    <row r="277" spans="1:23" s="24" customFormat="1" ht="112.5" customHeight="1" x14ac:dyDescent="0.25">
      <c r="A277" s="187"/>
      <c r="B277" s="130"/>
      <c r="C277" s="139"/>
      <c r="D277" s="139"/>
      <c r="E277" s="130"/>
      <c r="F277" s="14" t="s">
        <v>81</v>
      </c>
      <c r="G277" s="106">
        <f>H277+I277+M277+J277+K277+L277</f>
        <v>0</v>
      </c>
      <c r="H277" s="106">
        <v>0</v>
      </c>
      <c r="I277" s="106">
        <v>0</v>
      </c>
      <c r="J277" s="106">
        <v>0</v>
      </c>
      <c r="K277" s="106">
        <v>0</v>
      </c>
      <c r="L277" s="106">
        <v>0</v>
      </c>
      <c r="M277" s="106">
        <v>0</v>
      </c>
      <c r="N277" s="142"/>
      <c r="O277" s="137"/>
      <c r="P277" s="131"/>
      <c r="Q277" s="195"/>
      <c r="R277" s="137"/>
      <c r="S277" s="137"/>
      <c r="T277" s="137"/>
      <c r="U277" s="137"/>
      <c r="V277" s="38"/>
      <c r="W277" s="38"/>
    </row>
    <row r="278" spans="1:23" s="24" customFormat="1" ht="53.25" customHeight="1" x14ac:dyDescent="0.25">
      <c r="A278" s="187"/>
      <c r="B278" s="130"/>
      <c r="C278" s="139"/>
      <c r="D278" s="139"/>
      <c r="E278" s="130"/>
      <c r="F278" s="14" t="s">
        <v>66</v>
      </c>
      <c r="G278" s="106">
        <f>H278+I278+M278</f>
        <v>1767347.6</v>
      </c>
      <c r="H278" s="106">
        <v>0</v>
      </c>
      <c r="I278" s="107">
        <v>1767347.6</v>
      </c>
      <c r="J278" s="107">
        <v>0</v>
      </c>
      <c r="K278" s="107">
        <v>0</v>
      </c>
      <c r="L278" s="107">
        <v>0</v>
      </c>
      <c r="M278" s="107">
        <v>0</v>
      </c>
      <c r="N278" s="143" t="s">
        <v>176</v>
      </c>
      <c r="O278" s="128" t="s">
        <v>48</v>
      </c>
      <c r="P278" s="129" t="s">
        <v>143</v>
      </c>
      <c r="Q278" s="132">
        <v>4.8</v>
      </c>
      <c r="R278" s="135">
        <v>0</v>
      </c>
      <c r="S278" s="135">
        <v>0</v>
      </c>
      <c r="T278" s="135">
        <v>0</v>
      </c>
      <c r="U278" s="135">
        <v>0</v>
      </c>
      <c r="V278" s="38"/>
      <c r="W278" s="38"/>
    </row>
    <row r="279" spans="1:23" s="24" customFormat="1" ht="54" customHeight="1" x14ac:dyDescent="0.25">
      <c r="A279" s="187"/>
      <c r="B279" s="130"/>
      <c r="C279" s="139"/>
      <c r="D279" s="139"/>
      <c r="E279" s="130"/>
      <c r="F279" s="14" t="s">
        <v>67</v>
      </c>
      <c r="G279" s="107">
        <v>0</v>
      </c>
      <c r="H279" s="107">
        <v>0</v>
      </c>
      <c r="I279" s="107">
        <v>0</v>
      </c>
      <c r="J279" s="107">
        <v>0</v>
      </c>
      <c r="K279" s="107">
        <v>0</v>
      </c>
      <c r="L279" s="107">
        <v>0</v>
      </c>
      <c r="M279" s="107">
        <v>0</v>
      </c>
      <c r="N279" s="144"/>
      <c r="O279" s="5"/>
      <c r="P279" s="130"/>
      <c r="Q279" s="133"/>
      <c r="R279" s="136"/>
      <c r="S279" s="136"/>
      <c r="T279" s="136"/>
      <c r="U279" s="136"/>
      <c r="V279" s="38"/>
      <c r="W279" s="38"/>
    </row>
    <row r="280" spans="1:23" s="24" customFormat="1" ht="39" customHeight="1" x14ac:dyDescent="0.25">
      <c r="A280" s="188"/>
      <c r="B280" s="131"/>
      <c r="C280" s="140"/>
      <c r="D280" s="140"/>
      <c r="E280" s="131"/>
      <c r="F280" s="14" t="s">
        <v>68</v>
      </c>
      <c r="G280" s="55">
        <v>0</v>
      </c>
      <c r="H280" s="55">
        <v>0</v>
      </c>
      <c r="I280" s="55">
        <v>0</v>
      </c>
      <c r="J280" s="55">
        <v>0</v>
      </c>
      <c r="K280" s="55">
        <v>0</v>
      </c>
      <c r="L280" s="55">
        <v>0</v>
      </c>
      <c r="M280" s="55">
        <v>0</v>
      </c>
      <c r="N280" s="145"/>
      <c r="O280" s="6"/>
      <c r="P280" s="131"/>
      <c r="Q280" s="134"/>
      <c r="R280" s="137"/>
      <c r="S280" s="137"/>
      <c r="T280" s="137"/>
      <c r="U280" s="137"/>
      <c r="V280" s="38"/>
      <c r="W280" s="38"/>
    </row>
    <row r="281" spans="1:23" s="38" customFormat="1" x14ac:dyDescent="0.25">
      <c r="A281" s="177" t="s">
        <v>43</v>
      </c>
      <c r="B281" s="178"/>
      <c r="C281" s="178"/>
      <c r="D281" s="178"/>
      <c r="E281" s="179"/>
      <c r="F281" s="15" t="s">
        <v>8</v>
      </c>
      <c r="G281" s="16">
        <f>G282+G283+G284+G285</f>
        <v>150873842.63999999</v>
      </c>
      <c r="H281" s="16">
        <f>H100+H161+H261+H186+H234</f>
        <v>46418985.699999996</v>
      </c>
      <c r="I281" s="16">
        <f>I100+I161+I261+I186</f>
        <v>37815129.060000002</v>
      </c>
      <c r="J281" s="16">
        <f>J100+J161+J261+J186</f>
        <v>18074441.52</v>
      </c>
      <c r="K281" s="16">
        <f>K100+K161+K261+K186</f>
        <v>17953400.699999999</v>
      </c>
      <c r="L281" s="16">
        <f>L100+L161+L261+L186</f>
        <v>15305942.829999998</v>
      </c>
      <c r="M281" s="16">
        <f>M100+M161+M261+M186</f>
        <v>15305942.829999998</v>
      </c>
      <c r="N281" s="111" t="s">
        <v>103</v>
      </c>
      <c r="O281" s="96" t="s">
        <v>103</v>
      </c>
      <c r="P281" s="96" t="s">
        <v>103</v>
      </c>
      <c r="Q281" s="96" t="s">
        <v>103</v>
      </c>
      <c r="R281" s="96" t="s">
        <v>103</v>
      </c>
      <c r="S281" s="76" t="s">
        <v>103</v>
      </c>
      <c r="T281" s="76" t="s">
        <v>103</v>
      </c>
      <c r="U281" s="76" t="s">
        <v>103</v>
      </c>
    </row>
    <row r="282" spans="1:23" s="38" customFormat="1" ht="112.5" customHeight="1" x14ac:dyDescent="0.25">
      <c r="A282" s="180"/>
      <c r="B282" s="181"/>
      <c r="C282" s="181"/>
      <c r="D282" s="181"/>
      <c r="E282" s="182"/>
      <c r="F282" s="15" t="s">
        <v>81</v>
      </c>
      <c r="G282" s="16">
        <f>H282+I282+M282+J282+K282+L282</f>
        <v>106325904.06999999</v>
      </c>
      <c r="H282" s="16">
        <f>H101+H162+H262+H187+H235</f>
        <v>20730770.729999997</v>
      </c>
      <c r="I282" s="16">
        <f>I101+I162+I262+I187+I235</f>
        <v>18955405.460000001</v>
      </c>
      <c r="J282" s="16">
        <f>J101+J162+J262+J187+J235</f>
        <v>18074441.52</v>
      </c>
      <c r="K282" s="16">
        <f>K101+K162+K262+K187+K235</f>
        <v>17953400.699999999</v>
      </c>
      <c r="L282" s="16">
        <f>L101+L162+L262+L187+L235</f>
        <v>15305942.829999998</v>
      </c>
      <c r="M282" s="16">
        <f>M101+M162+M262+M187+M235</f>
        <v>15305942.829999998</v>
      </c>
      <c r="N282" s="112"/>
      <c r="O282" s="60"/>
      <c r="P282" s="60"/>
      <c r="Q282" s="60"/>
      <c r="R282" s="60"/>
      <c r="S282" s="60"/>
      <c r="T282" s="60"/>
      <c r="U282" s="60"/>
    </row>
    <row r="283" spans="1:23" s="38" customFormat="1" ht="66.75" customHeight="1" x14ac:dyDescent="0.25">
      <c r="A283" s="180"/>
      <c r="B283" s="181"/>
      <c r="C283" s="181"/>
      <c r="D283" s="181"/>
      <c r="E283" s="182"/>
      <c r="F283" s="15" t="s">
        <v>66</v>
      </c>
      <c r="G283" s="16">
        <f>H283+I283+M283</f>
        <v>44547938.57</v>
      </c>
      <c r="H283" s="16">
        <f>H102+H163+H263+H188+H236</f>
        <v>25688214.969999999</v>
      </c>
      <c r="I283" s="16">
        <f>I102+I163+I263+I188+I236</f>
        <v>18859723.600000001</v>
      </c>
      <c r="J283" s="57">
        <v>0</v>
      </c>
      <c r="K283" s="57">
        <v>0</v>
      </c>
      <c r="L283" s="57">
        <v>0</v>
      </c>
      <c r="M283" s="57">
        <v>0</v>
      </c>
      <c r="N283" s="112"/>
      <c r="O283" s="60"/>
      <c r="P283" s="60"/>
      <c r="Q283" s="60"/>
      <c r="R283" s="60"/>
      <c r="S283" s="60"/>
      <c r="T283" s="60"/>
      <c r="U283" s="60"/>
    </row>
    <row r="284" spans="1:23" s="38" customFormat="1" ht="63" customHeight="1" x14ac:dyDescent="0.25">
      <c r="A284" s="180"/>
      <c r="B284" s="181"/>
      <c r="C284" s="181"/>
      <c r="D284" s="181"/>
      <c r="E284" s="182"/>
      <c r="F284" s="15" t="s">
        <v>67</v>
      </c>
      <c r="G284" s="57">
        <v>0</v>
      </c>
      <c r="H284" s="57">
        <v>0</v>
      </c>
      <c r="I284" s="57">
        <v>0</v>
      </c>
      <c r="J284" s="57">
        <v>0</v>
      </c>
      <c r="K284" s="57">
        <v>0</v>
      </c>
      <c r="L284" s="57">
        <v>0</v>
      </c>
      <c r="M284" s="57">
        <v>0</v>
      </c>
      <c r="N284" s="112"/>
      <c r="O284" s="60"/>
      <c r="P284" s="60"/>
      <c r="Q284" s="60"/>
      <c r="R284" s="60"/>
      <c r="S284" s="60"/>
      <c r="T284" s="60"/>
      <c r="U284" s="60"/>
    </row>
    <row r="285" spans="1:23" s="38" customFormat="1" ht="38.25" customHeight="1" x14ac:dyDescent="0.25">
      <c r="A285" s="183"/>
      <c r="B285" s="184"/>
      <c r="C285" s="184"/>
      <c r="D285" s="184"/>
      <c r="E285" s="185"/>
      <c r="F285" s="15" t="s">
        <v>68</v>
      </c>
      <c r="G285" s="57">
        <v>0</v>
      </c>
      <c r="H285" s="57">
        <v>0</v>
      </c>
      <c r="I285" s="57">
        <v>0</v>
      </c>
      <c r="J285" s="57">
        <v>0</v>
      </c>
      <c r="K285" s="57">
        <v>0</v>
      </c>
      <c r="L285" s="57">
        <v>0</v>
      </c>
      <c r="M285" s="57">
        <v>0</v>
      </c>
      <c r="N285" s="113"/>
      <c r="O285" s="61"/>
      <c r="P285" s="61"/>
      <c r="Q285" s="61"/>
      <c r="R285" s="61"/>
      <c r="S285" s="61"/>
      <c r="T285" s="61"/>
      <c r="U285" s="61"/>
    </row>
    <row r="286" spans="1:23" s="38" customFormat="1" ht="18.75" customHeight="1" x14ac:dyDescent="0.25">
      <c r="A286" s="168" t="s">
        <v>91</v>
      </c>
      <c r="B286" s="169"/>
      <c r="C286" s="169"/>
      <c r="D286" s="169"/>
      <c r="E286" s="170"/>
      <c r="F286" s="15" t="s">
        <v>8</v>
      </c>
      <c r="G286" s="16">
        <f t="shared" ref="G286:M287" si="177">G91+G281</f>
        <v>623786686.80999994</v>
      </c>
      <c r="H286" s="16">
        <f t="shared" si="177"/>
        <v>152823296.94</v>
      </c>
      <c r="I286" s="16">
        <f t="shared" si="177"/>
        <v>144427106.23000002</v>
      </c>
      <c r="J286" s="16">
        <f t="shared" si="177"/>
        <v>95365477.469999999</v>
      </c>
      <c r="K286" s="16">
        <f t="shared" si="177"/>
        <v>87500753.150000006</v>
      </c>
      <c r="L286" s="16">
        <f t="shared" si="177"/>
        <v>71835026.50999999</v>
      </c>
      <c r="M286" s="16">
        <f t="shared" si="177"/>
        <v>71835026.50999999</v>
      </c>
      <c r="N286" s="114" t="s">
        <v>103</v>
      </c>
      <c r="O286" s="62" t="s">
        <v>103</v>
      </c>
      <c r="P286" s="62" t="s">
        <v>103</v>
      </c>
      <c r="Q286" s="62" t="s">
        <v>103</v>
      </c>
      <c r="R286" s="62" t="s">
        <v>103</v>
      </c>
      <c r="S286" s="62" t="s">
        <v>103</v>
      </c>
      <c r="T286" s="62" t="s">
        <v>103</v>
      </c>
      <c r="U286" s="62" t="s">
        <v>103</v>
      </c>
    </row>
    <row r="287" spans="1:23" s="38" customFormat="1" ht="78.75" customHeight="1" x14ac:dyDescent="0.25">
      <c r="A287" s="171"/>
      <c r="B287" s="172"/>
      <c r="C287" s="172"/>
      <c r="D287" s="172"/>
      <c r="E287" s="173"/>
      <c r="F287" s="15" t="s">
        <v>81</v>
      </c>
      <c r="G287" s="16">
        <f t="shared" si="177"/>
        <v>466565100.35999995</v>
      </c>
      <c r="H287" s="16">
        <f t="shared" si="177"/>
        <v>91449823.539999992</v>
      </c>
      <c r="I287" s="16">
        <f t="shared" si="177"/>
        <v>87121865.659999996</v>
      </c>
      <c r="J287" s="16">
        <f t="shared" si="177"/>
        <v>76094041.229999989</v>
      </c>
      <c r="K287" s="16">
        <f t="shared" si="177"/>
        <v>68229316.909999996</v>
      </c>
      <c r="L287" s="16">
        <f t="shared" si="177"/>
        <v>71835026.50999999</v>
      </c>
      <c r="M287" s="16">
        <f t="shared" si="177"/>
        <v>71835026.50999999</v>
      </c>
      <c r="N287" s="112"/>
      <c r="O287" s="60"/>
      <c r="P287" s="60"/>
      <c r="Q287" s="60"/>
      <c r="R287" s="60"/>
      <c r="S287" s="60"/>
      <c r="T287" s="60"/>
      <c r="U287" s="60"/>
    </row>
    <row r="288" spans="1:23" s="38" customFormat="1" ht="67.5" customHeight="1" x14ac:dyDescent="0.25">
      <c r="A288" s="171"/>
      <c r="B288" s="172"/>
      <c r="C288" s="172"/>
      <c r="D288" s="172"/>
      <c r="E288" s="173"/>
      <c r="F288" s="15" t="s">
        <v>66</v>
      </c>
      <c r="G288" s="16">
        <f t="shared" ref="G288:I290" si="178">G93+G283</f>
        <v>77952876.010000005</v>
      </c>
      <c r="H288" s="16">
        <f t="shared" si="178"/>
        <v>43604012.07</v>
      </c>
      <c r="I288" s="16">
        <f t="shared" si="178"/>
        <v>34348863.939999998</v>
      </c>
      <c r="J288" s="57">
        <v>0</v>
      </c>
      <c r="K288" s="57">
        <v>0</v>
      </c>
      <c r="L288" s="57">
        <v>0</v>
      </c>
      <c r="M288" s="57">
        <v>0</v>
      </c>
      <c r="N288" s="112"/>
      <c r="O288" s="60"/>
      <c r="P288" s="60"/>
      <c r="Q288" s="60"/>
      <c r="R288" s="60"/>
      <c r="S288" s="60"/>
      <c r="T288" s="60"/>
      <c r="U288" s="60"/>
    </row>
    <row r="289" spans="1:21" s="38" customFormat="1" ht="68.25" customHeight="1" x14ac:dyDescent="0.25">
      <c r="A289" s="171"/>
      <c r="B289" s="172"/>
      <c r="C289" s="172"/>
      <c r="D289" s="172"/>
      <c r="E289" s="173"/>
      <c r="F289" s="15" t="s">
        <v>67</v>
      </c>
      <c r="G289" s="16">
        <f t="shared" si="178"/>
        <v>48324731.960000001</v>
      </c>
      <c r="H289" s="16">
        <f t="shared" si="178"/>
        <v>10037148</v>
      </c>
      <c r="I289" s="16">
        <f t="shared" si="178"/>
        <v>14784711.48</v>
      </c>
      <c r="J289" s="16">
        <f>J94+J284</f>
        <v>11751436.24</v>
      </c>
      <c r="K289" s="16">
        <f>K94+K284</f>
        <v>11751436.24</v>
      </c>
      <c r="L289" s="53">
        <f>L94+L284</f>
        <v>0</v>
      </c>
      <c r="M289" s="53">
        <f>M94+M284</f>
        <v>0</v>
      </c>
      <c r="N289" s="115"/>
      <c r="O289" s="97"/>
      <c r="P289" s="97"/>
      <c r="Q289" s="97"/>
      <c r="R289" s="97"/>
      <c r="S289" s="77"/>
      <c r="T289" s="77"/>
      <c r="U289" s="77"/>
    </row>
    <row r="290" spans="1:21" s="38" customFormat="1" ht="37.5" customHeight="1" x14ac:dyDescent="0.25">
      <c r="A290" s="174"/>
      <c r="B290" s="175"/>
      <c r="C290" s="175"/>
      <c r="D290" s="175"/>
      <c r="E290" s="176"/>
      <c r="F290" s="15" t="s">
        <v>68</v>
      </c>
      <c r="G290" s="16">
        <f t="shared" si="178"/>
        <v>30943978.48</v>
      </c>
      <c r="H290" s="16">
        <f t="shared" si="178"/>
        <v>7732313.3300000001</v>
      </c>
      <c r="I290" s="53">
        <f t="shared" si="178"/>
        <v>8171665.1500000004</v>
      </c>
      <c r="J290" s="53">
        <f>J95+J285</f>
        <v>7520000</v>
      </c>
      <c r="K290" s="53">
        <f>K95+K285</f>
        <v>7520000</v>
      </c>
      <c r="L290" s="57">
        <v>0</v>
      </c>
      <c r="M290" s="57">
        <v>0</v>
      </c>
      <c r="N290" s="116"/>
      <c r="O290" s="98"/>
      <c r="P290" s="98"/>
      <c r="Q290" s="98"/>
      <c r="R290" s="98"/>
      <c r="S290" s="78"/>
      <c r="T290" s="78"/>
      <c r="U290" s="78"/>
    </row>
    <row r="291" spans="1:21" s="38" customFormat="1" ht="41.25" customHeight="1" x14ac:dyDescent="0.25">
      <c r="A291" s="89"/>
      <c r="B291" s="89"/>
      <c r="C291" s="89"/>
      <c r="D291" s="89"/>
      <c r="E291" s="89"/>
      <c r="F291" s="89"/>
      <c r="G291" s="88"/>
      <c r="H291" s="88"/>
      <c r="I291" s="90"/>
      <c r="J291" s="90"/>
      <c r="K291" s="90"/>
      <c r="L291" s="91"/>
      <c r="M291" s="91"/>
      <c r="N291" s="117"/>
      <c r="O291" s="103"/>
      <c r="P291" s="103"/>
      <c r="Q291" s="103"/>
      <c r="R291" s="103"/>
      <c r="S291" s="88"/>
      <c r="T291" s="88"/>
      <c r="U291" s="88"/>
    </row>
    <row r="292" spans="1:21" s="38" customFormat="1" ht="41.25" customHeight="1" x14ac:dyDescent="0.25">
      <c r="A292" s="89"/>
      <c r="B292" s="89"/>
      <c r="C292" s="89"/>
      <c r="D292" s="89"/>
      <c r="E292" s="89"/>
      <c r="F292" s="89"/>
      <c r="G292" s="88"/>
      <c r="H292" s="88"/>
      <c r="I292" s="90"/>
      <c r="J292" s="90"/>
      <c r="K292" s="90"/>
      <c r="L292" s="91"/>
      <c r="M292" s="91"/>
      <c r="N292" s="117"/>
      <c r="O292" s="103"/>
      <c r="P292" s="103"/>
      <c r="Q292" s="103"/>
      <c r="R292" s="103"/>
      <c r="S292" s="88"/>
      <c r="T292" s="88"/>
      <c r="U292" s="88"/>
    </row>
    <row r="293" spans="1:21" s="38" customFormat="1" ht="61.5" customHeight="1" x14ac:dyDescent="0.25">
      <c r="A293" s="89"/>
      <c r="B293" s="89"/>
      <c r="C293" s="89"/>
      <c r="D293" s="89"/>
      <c r="E293" s="89"/>
      <c r="F293" s="89"/>
      <c r="G293" s="88"/>
      <c r="H293" s="88"/>
      <c r="I293" s="90"/>
      <c r="J293" s="90"/>
      <c r="K293" s="90"/>
      <c r="L293" s="91"/>
      <c r="M293" s="91"/>
      <c r="N293" s="117"/>
      <c r="O293" s="103"/>
      <c r="P293" s="103"/>
      <c r="Q293" s="103"/>
      <c r="R293" s="103"/>
      <c r="S293" s="88"/>
      <c r="T293" s="88"/>
      <c r="U293" s="88"/>
    </row>
    <row r="294" spans="1:21" x14ac:dyDescent="0.25">
      <c r="A294" s="39"/>
      <c r="B294" s="40"/>
      <c r="C294" s="41"/>
      <c r="D294" s="41"/>
      <c r="E294" s="40"/>
      <c r="F294" s="40"/>
      <c r="G294" s="42"/>
      <c r="H294" s="42">
        <f>H286-H290</f>
        <v>145090983.60999998</v>
      </c>
      <c r="I294" s="42">
        <f>I286-I290</f>
        <v>136255441.08000001</v>
      </c>
      <c r="J294" s="42">
        <f t="shared" ref="J294:L294" si="179">J286-J290</f>
        <v>87845477.469999999</v>
      </c>
      <c r="K294" s="42">
        <f t="shared" si="179"/>
        <v>79980753.150000006</v>
      </c>
      <c r="L294" s="42">
        <f t="shared" si="179"/>
        <v>71835026.50999999</v>
      </c>
      <c r="M294" s="42">
        <f t="shared" ref="M294" si="180">M286-M290</f>
        <v>71835026.50999999</v>
      </c>
      <c r="O294" s="40"/>
    </row>
    <row r="295" spans="1:21" x14ac:dyDescent="0.25">
      <c r="A295" s="39"/>
      <c r="B295" s="40"/>
      <c r="C295" s="41"/>
      <c r="D295" s="41"/>
      <c r="E295" s="40"/>
      <c r="F295" s="40"/>
      <c r="G295" s="40"/>
      <c r="H295" s="43"/>
      <c r="I295" s="43"/>
      <c r="J295" s="43"/>
      <c r="K295" s="43"/>
      <c r="L295" s="43"/>
      <c r="M295" s="43"/>
      <c r="O295" s="40"/>
    </row>
    <row r="296" spans="1:21" ht="24.75" customHeight="1" x14ac:dyDescent="0.25">
      <c r="A296" s="39"/>
      <c r="B296" s="40"/>
      <c r="C296" s="41"/>
      <c r="D296" s="41"/>
      <c r="E296" s="41"/>
      <c r="F296" s="40"/>
      <c r="G296" s="42" t="s">
        <v>167</v>
      </c>
      <c r="H296" s="43">
        <v>113070.52</v>
      </c>
      <c r="I296" s="43"/>
      <c r="J296" s="43"/>
      <c r="K296" s="43"/>
      <c r="L296" s="43"/>
      <c r="M296" s="43"/>
      <c r="O296" s="40"/>
    </row>
    <row r="297" spans="1:21" x14ac:dyDescent="0.25">
      <c r="A297" s="39"/>
      <c r="B297" s="40"/>
      <c r="C297" s="41"/>
      <c r="D297" s="41"/>
      <c r="E297" s="40"/>
      <c r="F297" s="40"/>
      <c r="G297" s="42" t="s">
        <v>137</v>
      </c>
      <c r="H297" s="43">
        <v>15399.8</v>
      </c>
      <c r="I297" s="43"/>
      <c r="J297" s="43"/>
      <c r="K297" s="43"/>
      <c r="L297" s="43"/>
      <c r="M297" s="43"/>
      <c r="O297" s="40"/>
    </row>
    <row r="298" spans="1:21" x14ac:dyDescent="0.25">
      <c r="A298" s="39"/>
      <c r="B298" s="40"/>
      <c r="C298" s="41"/>
      <c r="D298" s="41"/>
      <c r="E298" s="40"/>
      <c r="F298" s="40"/>
      <c r="G298" s="42" t="s">
        <v>136</v>
      </c>
      <c r="H298" s="43">
        <v>356465</v>
      </c>
      <c r="I298" s="43">
        <v>494000</v>
      </c>
      <c r="J298" s="43">
        <v>0</v>
      </c>
      <c r="K298" s="43">
        <v>0</v>
      </c>
      <c r="L298" s="43">
        <v>0</v>
      </c>
      <c r="M298" s="43">
        <v>0</v>
      </c>
      <c r="O298" s="40"/>
    </row>
    <row r="299" spans="1:21" x14ac:dyDescent="0.25">
      <c r="A299" s="39"/>
      <c r="B299" s="40"/>
      <c r="C299" s="41"/>
      <c r="D299" s="41"/>
      <c r="E299" s="40"/>
      <c r="F299" s="40"/>
      <c r="G299" s="42" t="s">
        <v>135</v>
      </c>
      <c r="H299" s="43">
        <v>3500</v>
      </c>
      <c r="I299" s="43">
        <v>3500</v>
      </c>
      <c r="J299" s="43">
        <v>0</v>
      </c>
      <c r="K299" s="43">
        <v>0</v>
      </c>
      <c r="L299" s="43">
        <v>0</v>
      </c>
      <c r="M299" s="43">
        <v>0</v>
      </c>
      <c r="O299" s="40"/>
    </row>
    <row r="300" spans="1:21" x14ac:dyDescent="0.25">
      <c r="A300" s="39"/>
      <c r="B300" s="40"/>
      <c r="C300" s="41"/>
      <c r="D300" s="41"/>
      <c r="E300" s="40"/>
      <c r="F300" s="40"/>
      <c r="G300" s="42" t="s">
        <v>134</v>
      </c>
      <c r="H300" s="44">
        <v>3200</v>
      </c>
      <c r="I300" s="44">
        <v>3200</v>
      </c>
      <c r="J300" s="44">
        <v>0</v>
      </c>
      <c r="K300" s="44">
        <v>0</v>
      </c>
      <c r="L300" s="44">
        <v>0</v>
      </c>
      <c r="M300" s="44">
        <v>0</v>
      </c>
      <c r="O300" s="40"/>
    </row>
    <row r="301" spans="1:21" x14ac:dyDescent="0.25">
      <c r="A301" s="39"/>
      <c r="B301" s="40"/>
      <c r="C301" s="41"/>
      <c r="D301" s="41"/>
      <c r="E301" s="40"/>
      <c r="F301" s="40"/>
      <c r="G301" s="42"/>
      <c r="H301" s="44"/>
      <c r="I301" s="44"/>
      <c r="J301" s="44"/>
      <c r="K301" s="44"/>
      <c r="L301" s="44"/>
      <c r="M301" s="44"/>
      <c r="O301" s="40"/>
    </row>
    <row r="302" spans="1:21" x14ac:dyDescent="0.25">
      <c r="A302" s="39"/>
      <c r="B302" s="40"/>
      <c r="C302" s="41"/>
      <c r="D302" s="41"/>
      <c r="E302" s="40"/>
      <c r="F302" s="40"/>
      <c r="G302" s="42"/>
      <c r="H302" s="44"/>
      <c r="I302" s="44"/>
      <c r="J302" s="44"/>
      <c r="K302" s="44"/>
      <c r="L302" s="44"/>
      <c r="M302" s="44"/>
      <c r="O302" s="40"/>
    </row>
    <row r="303" spans="1:21" x14ac:dyDescent="0.25">
      <c r="A303" s="39"/>
      <c r="B303" s="40"/>
      <c r="C303" s="41"/>
      <c r="D303" s="41"/>
      <c r="E303" s="40"/>
      <c r="F303" s="40"/>
      <c r="G303" s="42"/>
      <c r="H303" s="44"/>
      <c r="I303" s="44"/>
      <c r="J303" s="44"/>
      <c r="K303" s="44"/>
      <c r="L303" s="44"/>
      <c r="M303" s="44"/>
      <c r="O303" s="40"/>
    </row>
    <row r="304" spans="1:21" x14ac:dyDescent="0.25">
      <c r="A304" s="39"/>
      <c r="B304" s="40"/>
      <c r="C304" s="41"/>
      <c r="D304" s="41"/>
      <c r="E304" s="40"/>
      <c r="F304" s="40"/>
      <c r="G304" s="42"/>
      <c r="H304" s="44"/>
      <c r="I304" s="44"/>
      <c r="J304" s="44"/>
      <c r="K304" s="44"/>
      <c r="L304" s="44"/>
      <c r="M304" s="44"/>
      <c r="O304" s="40"/>
    </row>
    <row r="305" spans="1:15" x14ac:dyDescent="0.25">
      <c r="A305" s="39"/>
      <c r="B305" s="40"/>
      <c r="C305" s="41"/>
      <c r="D305" s="41"/>
      <c r="E305" s="40"/>
      <c r="F305" s="40"/>
      <c r="G305" s="42"/>
      <c r="H305" s="45">
        <f>H294+H298+H299+H300+H304+H297</f>
        <v>145469548.41</v>
      </c>
      <c r="I305" s="45">
        <f>I294+I298+I299+I300+I304+I297</f>
        <v>136756141.08000001</v>
      </c>
      <c r="J305" s="45">
        <f t="shared" ref="J305" si="181">J294+J298+J299+J300+J304+J297</f>
        <v>87845477.469999999</v>
      </c>
      <c r="K305" s="45">
        <f t="shared" ref="K305:L305" si="182">K294+K298+K299+K300+K304+K297</f>
        <v>79980753.150000006</v>
      </c>
      <c r="L305" s="45">
        <f t="shared" si="182"/>
        <v>71835026.50999999</v>
      </c>
      <c r="M305" s="45">
        <f t="shared" ref="M305" si="183">M294+M298+M299+M300+M304+M297</f>
        <v>71835026.50999999</v>
      </c>
      <c r="O305" s="40"/>
    </row>
    <row r="306" spans="1:15" x14ac:dyDescent="0.25">
      <c r="A306" s="39"/>
      <c r="B306" s="40"/>
      <c r="C306" s="41"/>
      <c r="D306" s="41"/>
      <c r="E306" s="40"/>
      <c r="F306" s="40"/>
      <c r="G306" s="42"/>
      <c r="H306" s="46"/>
      <c r="I306" s="46"/>
      <c r="J306" s="46"/>
      <c r="K306" s="46"/>
      <c r="L306" s="46"/>
      <c r="M306" s="46"/>
      <c r="O306" s="40"/>
    </row>
    <row r="307" spans="1:15" x14ac:dyDescent="0.25">
      <c r="A307" s="39"/>
      <c r="B307" s="40"/>
      <c r="C307" s="41"/>
      <c r="D307" s="41"/>
      <c r="E307" s="40"/>
      <c r="F307" s="40"/>
      <c r="G307" s="42"/>
      <c r="H307" s="46"/>
      <c r="I307" s="46"/>
      <c r="J307" s="46"/>
      <c r="K307" s="46"/>
      <c r="L307" s="46"/>
      <c r="M307" s="46"/>
      <c r="O307" s="40"/>
    </row>
    <row r="308" spans="1:15" x14ac:dyDescent="0.25">
      <c r="A308" s="39"/>
      <c r="B308" s="40"/>
      <c r="C308" s="41"/>
      <c r="D308" s="41"/>
      <c r="E308" s="40"/>
      <c r="F308" s="40"/>
      <c r="G308" s="42"/>
      <c r="H308" s="46">
        <v>145469548.41</v>
      </c>
      <c r="I308" s="46">
        <v>136756141.08000001</v>
      </c>
      <c r="J308" s="46">
        <v>87845477.469999999</v>
      </c>
      <c r="K308" s="46">
        <v>79980753.150000006</v>
      </c>
      <c r="L308" s="46">
        <v>71835026.510000005</v>
      </c>
      <c r="M308" s="46">
        <v>71835026.510000005</v>
      </c>
      <c r="O308" s="40"/>
    </row>
    <row r="309" spans="1:15" x14ac:dyDescent="0.25">
      <c r="A309" s="39"/>
      <c r="B309" s="40"/>
      <c r="C309" s="41"/>
      <c r="D309" s="41"/>
      <c r="E309" s="40"/>
      <c r="F309" s="40"/>
      <c r="G309" s="42"/>
      <c r="H309" s="46">
        <f>H308-H305</f>
        <v>0</v>
      </c>
      <c r="I309" s="46">
        <f t="shared" ref="I309:J309" si="184">I308-I305</f>
        <v>0</v>
      </c>
      <c r="J309" s="46">
        <f t="shared" si="184"/>
        <v>0</v>
      </c>
      <c r="K309" s="46">
        <f t="shared" ref="K309:L309" si="185">K308-K305</f>
        <v>0</v>
      </c>
      <c r="L309" s="46">
        <f t="shared" si="185"/>
        <v>0</v>
      </c>
      <c r="M309" s="46">
        <f t="shared" ref="M309" si="186">M308-M305</f>
        <v>0</v>
      </c>
      <c r="O309" s="40"/>
    </row>
    <row r="310" spans="1:15" x14ac:dyDescent="0.25">
      <c r="A310" s="39"/>
      <c r="B310" s="40"/>
      <c r="C310" s="41"/>
      <c r="D310" s="41"/>
      <c r="E310" s="40"/>
      <c r="F310" s="40"/>
      <c r="G310" s="42"/>
      <c r="H310" s="43"/>
      <c r="I310" s="43"/>
      <c r="J310" s="43"/>
      <c r="K310" s="43"/>
      <c r="L310" s="43"/>
      <c r="M310" s="43"/>
      <c r="O310" s="40"/>
    </row>
    <row r="311" spans="1:15" x14ac:dyDescent="0.25">
      <c r="A311" s="39"/>
      <c r="B311" s="40"/>
      <c r="C311" s="41"/>
      <c r="D311" s="41"/>
      <c r="E311" s="40"/>
      <c r="F311" s="40"/>
      <c r="G311" s="40"/>
      <c r="H311" s="43"/>
      <c r="I311" s="43"/>
      <c r="J311" s="43"/>
      <c r="K311" s="43"/>
      <c r="L311" s="43"/>
      <c r="M311" s="43"/>
      <c r="O311" s="40"/>
    </row>
    <row r="312" spans="1:15" x14ac:dyDescent="0.25">
      <c r="A312" s="39"/>
      <c r="B312" s="40"/>
      <c r="C312" s="41"/>
      <c r="D312" s="41"/>
      <c r="E312" s="40"/>
      <c r="F312" s="40"/>
      <c r="G312" s="40"/>
      <c r="H312" s="42"/>
      <c r="I312" s="42"/>
      <c r="J312" s="42"/>
      <c r="K312" s="42"/>
      <c r="L312" s="42"/>
      <c r="M312" s="42"/>
      <c r="O312" s="40"/>
    </row>
    <row r="313" spans="1:15" x14ac:dyDescent="0.25">
      <c r="A313" s="39"/>
      <c r="B313" s="40"/>
      <c r="C313" s="41"/>
      <c r="D313" s="41"/>
      <c r="E313" s="40"/>
      <c r="F313" s="40"/>
      <c r="G313" s="40"/>
      <c r="H313" s="43"/>
      <c r="I313" s="43"/>
      <c r="J313" s="43"/>
      <c r="K313" s="43"/>
      <c r="L313" s="43"/>
      <c r="M313" s="43"/>
      <c r="O313" s="40"/>
    </row>
    <row r="314" spans="1:15" x14ac:dyDescent="0.25">
      <c r="A314" s="39"/>
      <c r="B314" s="40"/>
      <c r="C314" s="41"/>
      <c r="D314" s="41"/>
      <c r="E314" s="40"/>
      <c r="F314" s="40"/>
      <c r="G314" s="40"/>
      <c r="H314" s="42"/>
      <c r="I314" s="42"/>
      <c r="J314" s="42"/>
      <c r="K314" s="42"/>
      <c r="L314" s="42"/>
      <c r="M314" s="42"/>
      <c r="O314" s="40"/>
    </row>
    <row r="315" spans="1:15" x14ac:dyDescent="0.25">
      <c r="A315" s="39"/>
      <c r="B315" s="40"/>
      <c r="C315" s="41"/>
      <c r="D315" s="41"/>
      <c r="E315" s="40"/>
      <c r="F315" s="40"/>
      <c r="G315" s="40"/>
      <c r="H315" s="42"/>
      <c r="I315" s="42"/>
      <c r="J315" s="42"/>
      <c r="K315" s="42"/>
      <c r="L315" s="42"/>
      <c r="M315" s="42"/>
      <c r="O315" s="40"/>
    </row>
    <row r="316" spans="1:15" x14ac:dyDescent="0.25">
      <c r="A316" s="39"/>
      <c r="B316" s="40"/>
      <c r="C316" s="41"/>
      <c r="D316" s="41"/>
      <c r="E316" s="40"/>
      <c r="F316" s="40"/>
      <c r="G316" s="40"/>
      <c r="H316" s="44"/>
      <c r="I316" s="44"/>
      <c r="J316" s="44"/>
      <c r="K316" s="44"/>
      <c r="L316" s="44"/>
      <c r="M316" s="44"/>
      <c r="O316" s="40"/>
    </row>
    <row r="317" spans="1:15" x14ac:dyDescent="0.25">
      <c r="A317" s="39"/>
      <c r="B317" s="40"/>
      <c r="C317" s="41"/>
      <c r="D317" s="41"/>
      <c r="E317" s="40"/>
      <c r="F317" s="40"/>
      <c r="G317" s="40"/>
      <c r="H317" s="46"/>
      <c r="I317" s="44"/>
      <c r="J317" s="43"/>
      <c r="K317" s="43"/>
      <c r="L317" s="43"/>
      <c r="M317" s="43"/>
      <c r="O317" s="40"/>
    </row>
    <row r="318" spans="1:15" x14ac:dyDescent="0.25">
      <c r="A318" s="39"/>
      <c r="B318" s="40"/>
      <c r="C318" s="41"/>
      <c r="D318" s="41"/>
      <c r="E318" s="40"/>
      <c r="F318" s="40"/>
      <c r="G318" s="40"/>
      <c r="H318" s="43"/>
      <c r="I318" s="46"/>
      <c r="J318" s="43"/>
      <c r="K318" s="43"/>
      <c r="L318" s="43"/>
      <c r="M318" s="43"/>
      <c r="O318" s="40"/>
    </row>
    <row r="319" spans="1:15" x14ac:dyDescent="0.25">
      <c r="A319" s="39"/>
      <c r="B319" s="40"/>
      <c r="C319" s="41"/>
      <c r="D319" s="41"/>
      <c r="E319" s="40"/>
      <c r="F319" s="40"/>
      <c r="G319" s="40"/>
      <c r="H319" s="43"/>
      <c r="I319" s="43"/>
      <c r="J319" s="43"/>
      <c r="K319" s="43"/>
      <c r="L319" s="43"/>
      <c r="M319" s="43"/>
      <c r="O319" s="40"/>
    </row>
    <row r="320" spans="1:15" x14ac:dyDescent="0.25">
      <c r="A320" s="39"/>
      <c r="B320" s="40"/>
      <c r="C320" s="41"/>
      <c r="D320" s="41"/>
      <c r="E320" s="40"/>
      <c r="F320" s="40"/>
      <c r="G320" s="40"/>
      <c r="H320" s="43"/>
      <c r="I320" s="43"/>
      <c r="J320" s="43"/>
      <c r="K320" s="43"/>
      <c r="L320" s="43"/>
      <c r="M320" s="43"/>
      <c r="O320" s="40"/>
    </row>
    <row r="321" spans="1:15" x14ac:dyDescent="0.25">
      <c r="A321" s="39"/>
      <c r="B321" s="40"/>
      <c r="C321" s="41"/>
      <c r="D321" s="41"/>
      <c r="E321" s="40"/>
      <c r="F321" s="40"/>
      <c r="G321" s="40"/>
      <c r="H321" s="43"/>
      <c r="I321" s="43"/>
      <c r="J321" s="43"/>
      <c r="K321" s="43"/>
      <c r="L321" s="43"/>
      <c r="M321" s="43"/>
      <c r="O321" s="40"/>
    </row>
    <row r="322" spans="1:15" x14ac:dyDescent="0.25">
      <c r="A322" s="39"/>
      <c r="B322" s="40"/>
      <c r="C322" s="41"/>
      <c r="D322" s="41"/>
      <c r="E322" s="40"/>
      <c r="F322" s="40"/>
      <c r="G322" s="40"/>
      <c r="H322" s="43"/>
      <c r="I322" s="43"/>
      <c r="J322" s="43"/>
      <c r="K322" s="43"/>
      <c r="L322" s="43"/>
      <c r="M322" s="43"/>
      <c r="O322" s="40"/>
    </row>
    <row r="323" spans="1:15" x14ac:dyDescent="0.25">
      <c r="A323" s="39"/>
      <c r="B323" s="40"/>
      <c r="C323" s="41"/>
      <c r="D323" s="41"/>
      <c r="E323" s="40"/>
      <c r="F323" s="40"/>
      <c r="G323" s="40"/>
      <c r="H323" s="43"/>
      <c r="I323" s="43"/>
      <c r="J323" s="43"/>
      <c r="K323" s="43"/>
      <c r="L323" s="43"/>
      <c r="M323" s="43"/>
      <c r="O323" s="40"/>
    </row>
    <row r="324" spans="1:15" x14ac:dyDescent="0.25">
      <c r="A324" s="39"/>
      <c r="B324" s="40"/>
      <c r="C324" s="41"/>
      <c r="D324" s="41"/>
      <c r="E324" s="40"/>
      <c r="F324" s="40"/>
      <c r="G324" s="40"/>
      <c r="H324" s="43"/>
      <c r="I324" s="43"/>
      <c r="J324" s="43"/>
      <c r="K324" s="43"/>
      <c r="L324" s="43"/>
      <c r="M324" s="43"/>
      <c r="O324" s="40"/>
    </row>
    <row r="325" spans="1:15" x14ac:dyDescent="0.25">
      <c r="A325" s="39"/>
      <c r="B325" s="40"/>
      <c r="C325" s="41"/>
      <c r="D325" s="41"/>
      <c r="E325" s="40"/>
      <c r="F325" s="40"/>
      <c r="G325" s="40"/>
      <c r="H325" s="43"/>
      <c r="I325" s="43"/>
      <c r="J325" s="43"/>
      <c r="K325" s="43"/>
      <c r="L325" s="43"/>
      <c r="M325" s="43"/>
      <c r="O325" s="40"/>
    </row>
    <row r="326" spans="1:15" x14ac:dyDescent="0.25">
      <c r="A326" s="39"/>
      <c r="B326" s="40"/>
      <c r="C326" s="41"/>
      <c r="D326" s="41"/>
      <c r="E326" s="40"/>
      <c r="F326" s="40"/>
      <c r="G326" s="40"/>
      <c r="H326" s="43"/>
      <c r="I326" s="43"/>
      <c r="J326" s="43"/>
      <c r="K326" s="43"/>
      <c r="L326" s="43"/>
      <c r="M326" s="43"/>
      <c r="O326" s="40"/>
    </row>
    <row r="327" spans="1:15" x14ac:dyDescent="0.25">
      <c r="A327" s="39"/>
      <c r="B327" s="40"/>
      <c r="C327" s="41"/>
      <c r="D327" s="41"/>
      <c r="E327" s="40"/>
      <c r="F327" s="40"/>
      <c r="G327" s="40"/>
      <c r="H327" s="43"/>
      <c r="I327" s="43"/>
      <c r="J327" s="43"/>
      <c r="K327" s="43"/>
      <c r="L327" s="43"/>
      <c r="M327" s="43"/>
      <c r="O327" s="40"/>
    </row>
    <row r="328" spans="1:15" x14ac:dyDescent="0.25">
      <c r="H328" s="21"/>
      <c r="I328" s="21"/>
      <c r="J328" s="21"/>
      <c r="K328" s="21"/>
      <c r="L328" s="21"/>
      <c r="M328" s="21"/>
    </row>
    <row r="329" spans="1:15" x14ac:dyDescent="0.25">
      <c r="H329" s="21"/>
      <c r="I329" s="21"/>
      <c r="J329" s="21"/>
      <c r="K329" s="21"/>
      <c r="L329" s="21"/>
      <c r="M329" s="21"/>
    </row>
    <row r="330" spans="1:15" x14ac:dyDescent="0.25">
      <c r="H330" s="21"/>
      <c r="I330" s="21"/>
      <c r="J330" s="21"/>
      <c r="K330" s="21"/>
      <c r="L330" s="21"/>
      <c r="M330" s="21"/>
    </row>
    <row r="331" spans="1:15" x14ac:dyDescent="0.25">
      <c r="H331" s="21"/>
      <c r="I331" s="21"/>
      <c r="J331" s="21"/>
      <c r="K331" s="21"/>
      <c r="L331" s="21"/>
      <c r="M331" s="21"/>
    </row>
    <row r="332" spans="1:15" x14ac:dyDescent="0.25">
      <c r="H332" s="21"/>
      <c r="I332" s="21"/>
      <c r="J332" s="21"/>
      <c r="K332" s="21"/>
      <c r="L332" s="21"/>
      <c r="M332" s="21"/>
    </row>
    <row r="333" spans="1:15" x14ac:dyDescent="0.25">
      <c r="H333" s="21"/>
      <c r="I333" s="21"/>
      <c r="J333" s="21"/>
      <c r="K333" s="21"/>
      <c r="L333" s="21"/>
      <c r="M333" s="21"/>
    </row>
    <row r="334" spans="1:15" x14ac:dyDescent="0.25">
      <c r="H334" s="21"/>
      <c r="I334" s="21"/>
      <c r="J334" s="21"/>
      <c r="K334" s="21"/>
      <c r="L334" s="21"/>
      <c r="M334" s="21"/>
    </row>
    <row r="335" spans="1:15" x14ac:dyDescent="0.25">
      <c r="H335" s="21"/>
      <c r="I335" s="21"/>
      <c r="J335" s="21"/>
      <c r="K335" s="21"/>
      <c r="L335" s="21"/>
      <c r="M335" s="21"/>
    </row>
    <row r="336" spans="1:15" x14ac:dyDescent="0.25">
      <c r="H336" s="21"/>
      <c r="I336" s="21"/>
      <c r="J336" s="21"/>
      <c r="K336" s="21"/>
      <c r="L336" s="21"/>
      <c r="M336" s="21"/>
    </row>
    <row r="337" spans="8:13" x14ac:dyDescent="0.25">
      <c r="H337" s="21"/>
      <c r="I337" s="21"/>
      <c r="J337" s="21"/>
      <c r="K337" s="21"/>
      <c r="L337" s="21"/>
      <c r="M337" s="21"/>
    </row>
    <row r="338" spans="8:13" x14ac:dyDescent="0.25">
      <c r="H338" s="21"/>
      <c r="I338" s="21"/>
      <c r="J338" s="21"/>
      <c r="K338" s="21"/>
      <c r="L338" s="21"/>
      <c r="M338" s="21"/>
    </row>
    <row r="339" spans="8:13" x14ac:dyDescent="0.25">
      <c r="H339" s="21"/>
      <c r="I339" s="21"/>
      <c r="J339" s="21"/>
      <c r="K339" s="21"/>
      <c r="L339" s="21"/>
      <c r="M339" s="21"/>
    </row>
    <row r="340" spans="8:13" x14ac:dyDescent="0.25">
      <c r="H340" s="21"/>
      <c r="I340" s="21"/>
      <c r="J340" s="21"/>
      <c r="K340" s="21"/>
      <c r="L340" s="21"/>
      <c r="M340" s="21"/>
    </row>
    <row r="341" spans="8:13" x14ac:dyDescent="0.25">
      <c r="H341" s="21"/>
      <c r="I341" s="21"/>
      <c r="J341" s="21"/>
      <c r="K341" s="21"/>
      <c r="L341" s="21"/>
      <c r="M341" s="21"/>
    </row>
    <row r="342" spans="8:13" x14ac:dyDescent="0.25">
      <c r="H342" s="21"/>
      <c r="I342" s="21"/>
      <c r="J342" s="21"/>
      <c r="K342" s="21"/>
      <c r="L342" s="21"/>
      <c r="M342" s="21"/>
    </row>
    <row r="343" spans="8:13" x14ac:dyDescent="0.25">
      <c r="H343" s="21"/>
      <c r="I343" s="21"/>
      <c r="J343" s="21"/>
      <c r="K343" s="21"/>
      <c r="L343" s="21"/>
      <c r="M343" s="21"/>
    </row>
    <row r="344" spans="8:13" x14ac:dyDescent="0.25">
      <c r="H344" s="21"/>
      <c r="I344" s="21"/>
      <c r="J344" s="21"/>
      <c r="K344" s="21"/>
      <c r="L344" s="21"/>
      <c r="M344" s="21"/>
    </row>
    <row r="345" spans="8:13" x14ac:dyDescent="0.25">
      <c r="H345" s="21"/>
      <c r="I345" s="21"/>
      <c r="J345" s="21"/>
      <c r="K345" s="21"/>
      <c r="L345" s="21"/>
      <c r="M345" s="21"/>
    </row>
    <row r="346" spans="8:13" x14ac:dyDescent="0.25">
      <c r="H346" s="21"/>
      <c r="I346" s="21"/>
      <c r="J346" s="21"/>
      <c r="K346" s="21"/>
      <c r="L346" s="21"/>
      <c r="M346" s="21"/>
    </row>
    <row r="347" spans="8:13" x14ac:dyDescent="0.25">
      <c r="H347" s="21"/>
      <c r="I347" s="21"/>
      <c r="J347" s="21"/>
      <c r="K347" s="21"/>
      <c r="L347" s="21"/>
      <c r="M347" s="21"/>
    </row>
    <row r="348" spans="8:13" x14ac:dyDescent="0.25">
      <c r="H348" s="21"/>
      <c r="I348" s="21"/>
      <c r="J348" s="21"/>
      <c r="K348" s="21"/>
      <c r="L348" s="21"/>
      <c r="M348" s="21"/>
    </row>
    <row r="349" spans="8:13" x14ac:dyDescent="0.25">
      <c r="H349" s="21"/>
      <c r="I349" s="21"/>
      <c r="J349" s="21"/>
      <c r="K349" s="21"/>
      <c r="L349" s="21"/>
      <c r="M349" s="21"/>
    </row>
    <row r="350" spans="8:13" x14ac:dyDescent="0.25">
      <c r="H350" s="21"/>
      <c r="I350" s="21"/>
      <c r="J350" s="21"/>
      <c r="K350" s="21"/>
      <c r="L350" s="21"/>
      <c r="M350" s="21"/>
    </row>
    <row r="351" spans="8:13" x14ac:dyDescent="0.25">
      <c r="H351" s="21"/>
      <c r="I351" s="21"/>
      <c r="J351" s="21"/>
      <c r="K351" s="21"/>
      <c r="L351" s="21"/>
      <c r="M351" s="21"/>
    </row>
    <row r="352" spans="8:13" x14ac:dyDescent="0.25">
      <c r="H352" s="21"/>
      <c r="I352" s="21"/>
      <c r="J352" s="21"/>
      <c r="K352" s="21"/>
      <c r="L352" s="21"/>
      <c r="M352" s="21"/>
    </row>
    <row r="353" spans="8:13" x14ac:dyDescent="0.25">
      <c r="H353" s="21"/>
      <c r="I353" s="21"/>
      <c r="J353" s="21"/>
      <c r="K353" s="21"/>
      <c r="L353" s="21"/>
      <c r="M353" s="21"/>
    </row>
    <row r="354" spans="8:13" x14ac:dyDescent="0.25">
      <c r="H354" s="21"/>
      <c r="I354" s="21"/>
      <c r="J354" s="21"/>
      <c r="K354" s="21"/>
      <c r="L354" s="21"/>
      <c r="M354" s="21"/>
    </row>
    <row r="355" spans="8:13" x14ac:dyDescent="0.25">
      <c r="H355" s="21"/>
      <c r="I355" s="21"/>
      <c r="J355" s="21"/>
      <c r="K355" s="21"/>
      <c r="L355" s="21"/>
      <c r="M355" s="21"/>
    </row>
    <row r="356" spans="8:13" x14ac:dyDescent="0.25">
      <c r="H356" s="21"/>
      <c r="I356" s="21"/>
      <c r="J356" s="21"/>
      <c r="K356" s="21"/>
      <c r="L356" s="21"/>
      <c r="M356" s="21"/>
    </row>
    <row r="357" spans="8:13" x14ac:dyDescent="0.25">
      <c r="H357" s="21"/>
      <c r="I357" s="21"/>
      <c r="J357" s="21"/>
      <c r="K357" s="21"/>
      <c r="L357" s="21"/>
      <c r="M357" s="21"/>
    </row>
    <row r="358" spans="8:13" x14ac:dyDescent="0.25">
      <c r="H358" s="21"/>
      <c r="I358" s="21"/>
      <c r="J358" s="21"/>
      <c r="K358" s="21"/>
      <c r="L358" s="21"/>
      <c r="M358" s="21"/>
    </row>
    <row r="359" spans="8:13" x14ac:dyDescent="0.25">
      <c r="H359" s="21"/>
      <c r="I359" s="21"/>
      <c r="J359" s="21"/>
      <c r="K359" s="21"/>
      <c r="L359" s="21"/>
      <c r="M359" s="21"/>
    </row>
    <row r="360" spans="8:13" x14ac:dyDescent="0.25">
      <c r="H360" s="21"/>
      <c r="I360" s="21"/>
      <c r="J360" s="21"/>
      <c r="K360" s="21"/>
      <c r="L360" s="21"/>
      <c r="M360" s="21"/>
    </row>
    <row r="361" spans="8:13" x14ac:dyDescent="0.25">
      <c r="H361" s="21"/>
      <c r="I361" s="21"/>
      <c r="J361" s="21"/>
      <c r="K361" s="21"/>
      <c r="L361" s="21"/>
      <c r="M361" s="21"/>
    </row>
    <row r="362" spans="8:13" x14ac:dyDescent="0.25">
      <c r="H362" s="21"/>
      <c r="I362" s="21"/>
      <c r="J362" s="21"/>
      <c r="K362" s="21"/>
      <c r="L362" s="21"/>
      <c r="M362" s="21"/>
    </row>
    <row r="363" spans="8:13" x14ac:dyDescent="0.25">
      <c r="H363" s="21"/>
      <c r="I363" s="21"/>
      <c r="J363" s="21"/>
      <c r="K363" s="21"/>
      <c r="L363" s="21"/>
      <c r="M363" s="21"/>
    </row>
    <row r="364" spans="8:13" x14ac:dyDescent="0.25">
      <c r="H364" s="21"/>
      <c r="I364" s="21"/>
      <c r="J364" s="21"/>
      <c r="K364" s="21"/>
      <c r="L364" s="21"/>
      <c r="M364" s="21"/>
    </row>
    <row r="365" spans="8:13" x14ac:dyDescent="0.25">
      <c r="H365" s="21"/>
      <c r="I365" s="21"/>
      <c r="J365" s="21"/>
      <c r="K365" s="21"/>
      <c r="L365" s="21"/>
      <c r="M365" s="21"/>
    </row>
    <row r="366" spans="8:13" x14ac:dyDescent="0.25">
      <c r="H366" s="21"/>
      <c r="I366" s="21"/>
      <c r="J366" s="21"/>
      <c r="K366" s="21"/>
      <c r="L366" s="21"/>
      <c r="M366" s="21"/>
    </row>
    <row r="367" spans="8:13" x14ac:dyDescent="0.25">
      <c r="H367" s="21"/>
      <c r="I367" s="21"/>
      <c r="J367" s="21"/>
      <c r="K367" s="21"/>
      <c r="L367" s="21"/>
      <c r="M367" s="21"/>
    </row>
    <row r="368" spans="8:13" x14ac:dyDescent="0.25">
      <c r="H368" s="21"/>
      <c r="I368" s="21"/>
      <c r="J368" s="21"/>
      <c r="K368" s="21"/>
      <c r="L368" s="21"/>
      <c r="M368" s="21"/>
    </row>
    <row r="369" spans="8:13" x14ac:dyDescent="0.25">
      <c r="H369" s="21"/>
      <c r="I369" s="21"/>
      <c r="J369" s="21"/>
      <c r="K369" s="21"/>
      <c r="L369" s="21"/>
      <c r="M369" s="21"/>
    </row>
    <row r="370" spans="8:13" x14ac:dyDescent="0.25">
      <c r="H370" s="21"/>
      <c r="I370" s="21"/>
      <c r="J370" s="21"/>
      <c r="K370" s="21"/>
      <c r="L370" s="21"/>
      <c r="M370" s="21"/>
    </row>
    <row r="371" spans="8:13" x14ac:dyDescent="0.25">
      <c r="H371" s="21"/>
      <c r="I371" s="21"/>
      <c r="J371" s="21"/>
      <c r="K371" s="21"/>
      <c r="L371" s="21"/>
      <c r="M371" s="21"/>
    </row>
    <row r="372" spans="8:13" x14ac:dyDescent="0.25">
      <c r="H372" s="21"/>
      <c r="I372" s="21"/>
      <c r="J372" s="21"/>
      <c r="K372" s="21"/>
      <c r="L372" s="21"/>
      <c r="M372" s="21"/>
    </row>
    <row r="373" spans="8:13" x14ac:dyDescent="0.25">
      <c r="H373" s="21"/>
      <c r="I373" s="21"/>
      <c r="J373" s="21"/>
      <c r="K373" s="21"/>
      <c r="L373" s="21"/>
      <c r="M373" s="21"/>
    </row>
    <row r="374" spans="8:13" x14ac:dyDescent="0.25">
      <c r="H374" s="21"/>
      <c r="I374" s="21"/>
      <c r="J374" s="21"/>
      <c r="K374" s="21"/>
      <c r="L374" s="21"/>
      <c r="M374" s="21"/>
    </row>
    <row r="375" spans="8:13" x14ac:dyDescent="0.25">
      <c r="H375" s="21"/>
      <c r="I375" s="21"/>
      <c r="J375" s="21"/>
      <c r="K375" s="21"/>
      <c r="L375" s="21"/>
      <c r="M375" s="21"/>
    </row>
    <row r="376" spans="8:13" x14ac:dyDescent="0.25">
      <c r="H376" s="21"/>
      <c r="I376" s="21"/>
      <c r="J376" s="21"/>
      <c r="K376" s="21"/>
      <c r="L376" s="21"/>
      <c r="M376" s="21"/>
    </row>
    <row r="377" spans="8:13" x14ac:dyDescent="0.25">
      <c r="H377" s="21"/>
      <c r="I377" s="21"/>
      <c r="J377" s="21"/>
      <c r="K377" s="21"/>
      <c r="L377" s="21"/>
      <c r="M377" s="21"/>
    </row>
    <row r="378" spans="8:13" x14ac:dyDescent="0.25">
      <c r="H378" s="21"/>
      <c r="I378" s="21"/>
      <c r="J378" s="21"/>
      <c r="K378" s="21"/>
      <c r="L378" s="21"/>
      <c r="M378" s="21"/>
    </row>
    <row r="379" spans="8:13" x14ac:dyDescent="0.25">
      <c r="H379" s="21"/>
      <c r="I379" s="21"/>
      <c r="J379" s="21"/>
      <c r="K379" s="21"/>
      <c r="L379" s="21"/>
      <c r="M379" s="21"/>
    </row>
    <row r="380" spans="8:13" x14ac:dyDescent="0.25">
      <c r="H380" s="21"/>
      <c r="I380" s="21"/>
      <c r="J380" s="21"/>
      <c r="K380" s="21"/>
      <c r="L380" s="21"/>
      <c r="M380" s="21"/>
    </row>
    <row r="381" spans="8:13" x14ac:dyDescent="0.25">
      <c r="H381" s="21"/>
      <c r="I381" s="21"/>
      <c r="J381" s="21"/>
      <c r="K381" s="21"/>
      <c r="L381" s="21"/>
      <c r="M381" s="21"/>
    </row>
    <row r="382" spans="8:13" x14ac:dyDescent="0.25">
      <c r="H382" s="21"/>
      <c r="I382" s="21"/>
      <c r="J382" s="21"/>
      <c r="K382" s="21"/>
      <c r="L382" s="21"/>
      <c r="M382" s="21"/>
    </row>
    <row r="383" spans="8:13" x14ac:dyDescent="0.25">
      <c r="H383" s="21"/>
      <c r="I383" s="21"/>
      <c r="J383" s="21"/>
      <c r="K383" s="21"/>
      <c r="L383" s="21"/>
      <c r="M383" s="21"/>
    </row>
    <row r="384" spans="8:13" x14ac:dyDescent="0.25">
      <c r="H384" s="21"/>
      <c r="I384" s="21"/>
      <c r="J384" s="21"/>
      <c r="K384" s="21"/>
      <c r="L384" s="21"/>
      <c r="M384" s="21"/>
    </row>
    <row r="385" spans="8:13" x14ac:dyDescent="0.25">
      <c r="H385" s="21"/>
      <c r="I385" s="21"/>
      <c r="J385" s="21"/>
      <c r="K385" s="21"/>
      <c r="L385" s="21"/>
      <c r="M385" s="21"/>
    </row>
    <row r="386" spans="8:13" x14ac:dyDescent="0.25">
      <c r="H386" s="21"/>
      <c r="I386" s="21"/>
      <c r="J386" s="21"/>
      <c r="K386" s="21"/>
      <c r="L386" s="21"/>
      <c r="M386" s="21"/>
    </row>
    <row r="387" spans="8:13" x14ac:dyDescent="0.25">
      <c r="H387" s="21"/>
      <c r="I387" s="21"/>
      <c r="J387" s="21"/>
      <c r="K387" s="21"/>
      <c r="L387" s="21"/>
      <c r="M387" s="21"/>
    </row>
    <row r="388" spans="8:13" x14ac:dyDescent="0.25">
      <c r="H388" s="21"/>
      <c r="I388" s="21"/>
      <c r="J388" s="21"/>
      <c r="K388" s="21"/>
      <c r="L388" s="21"/>
      <c r="M388" s="21"/>
    </row>
    <row r="389" spans="8:13" x14ac:dyDescent="0.25">
      <c r="H389" s="21"/>
      <c r="I389" s="21"/>
      <c r="J389" s="21"/>
      <c r="K389" s="21"/>
      <c r="L389" s="21"/>
      <c r="M389" s="21"/>
    </row>
    <row r="390" spans="8:13" x14ac:dyDescent="0.25">
      <c r="H390" s="21"/>
      <c r="I390" s="21"/>
      <c r="J390" s="21"/>
      <c r="K390" s="21"/>
      <c r="L390" s="21"/>
      <c r="M390" s="21"/>
    </row>
    <row r="391" spans="8:13" x14ac:dyDescent="0.25">
      <c r="H391" s="21"/>
      <c r="I391" s="21"/>
      <c r="J391" s="21"/>
      <c r="K391" s="21"/>
      <c r="L391" s="21"/>
      <c r="M391" s="21"/>
    </row>
    <row r="392" spans="8:13" x14ac:dyDescent="0.25">
      <c r="H392" s="21"/>
      <c r="I392" s="21"/>
      <c r="J392" s="21"/>
      <c r="K392" s="21"/>
      <c r="L392" s="21"/>
      <c r="M392" s="21"/>
    </row>
    <row r="393" spans="8:13" x14ac:dyDescent="0.25">
      <c r="H393" s="21"/>
      <c r="I393" s="21"/>
      <c r="J393" s="21"/>
      <c r="K393" s="21"/>
      <c r="L393" s="21"/>
      <c r="M393" s="21"/>
    </row>
    <row r="394" spans="8:13" x14ac:dyDescent="0.25">
      <c r="H394" s="21"/>
      <c r="I394" s="21"/>
      <c r="J394" s="21"/>
      <c r="K394" s="21"/>
      <c r="L394" s="21"/>
      <c r="M394" s="21"/>
    </row>
    <row r="395" spans="8:13" x14ac:dyDescent="0.25">
      <c r="H395" s="21"/>
      <c r="I395" s="21"/>
      <c r="J395" s="21"/>
      <c r="K395" s="21"/>
      <c r="L395" s="21"/>
      <c r="M395" s="21"/>
    </row>
    <row r="396" spans="8:13" x14ac:dyDescent="0.25">
      <c r="H396" s="21"/>
      <c r="I396" s="21"/>
      <c r="J396" s="21"/>
      <c r="K396" s="21"/>
      <c r="L396" s="21"/>
      <c r="M396" s="21"/>
    </row>
    <row r="397" spans="8:13" x14ac:dyDescent="0.25">
      <c r="H397" s="21"/>
      <c r="I397" s="21"/>
      <c r="J397" s="21"/>
      <c r="K397" s="21"/>
      <c r="L397" s="21"/>
      <c r="M397" s="21"/>
    </row>
    <row r="398" spans="8:13" x14ac:dyDescent="0.25">
      <c r="H398" s="21"/>
      <c r="I398" s="21"/>
      <c r="J398" s="21"/>
      <c r="K398" s="21"/>
      <c r="L398" s="21"/>
      <c r="M398" s="21"/>
    </row>
    <row r="399" spans="8:13" x14ac:dyDescent="0.25">
      <c r="H399" s="21"/>
      <c r="I399" s="21"/>
      <c r="J399" s="21"/>
      <c r="K399" s="21"/>
      <c r="L399" s="21"/>
      <c r="M399" s="21"/>
    </row>
    <row r="400" spans="8:13" x14ac:dyDescent="0.25">
      <c r="H400" s="21"/>
      <c r="I400" s="21"/>
      <c r="J400" s="21"/>
      <c r="K400" s="21"/>
      <c r="L400" s="21"/>
      <c r="M400" s="21"/>
    </row>
    <row r="401" spans="8:13" x14ac:dyDescent="0.25">
      <c r="H401" s="21"/>
      <c r="I401" s="21"/>
      <c r="J401" s="21"/>
      <c r="K401" s="21"/>
      <c r="L401" s="21"/>
      <c r="M401" s="21"/>
    </row>
    <row r="402" spans="8:13" x14ac:dyDescent="0.25">
      <c r="H402" s="21"/>
      <c r="I402" s="21"/>
      <c r="J402" s="21"/>
      <c r="K402" s="21"/>
      <c r="L402" s="21"/>
      <c r="M402" s="21"/>
    </row>
    <row r="403" spans="8:13" x14ac:dyDescent="0.25">
      <c r="H403" s="21"/>
      <c r="I403" s="21"/>
      <c r="J403" s="21"/>
      <c r="K403" s="21"/>
      <c r="L403" s="21"/>
      <c r="M403" s="21"/>
    </row>
    <row r="404" spans="8:13" x14ac:dyDescent="0.25">
      <c r="H404" s="21"/>
      <c r="I404" s="21"/>
      <c r="J404" s="21"/>
      <c r="K404" s="21"/>
      <c r="L404" s="21"/>
      <c r="M404" s="21"/>
    </row>
    <row r="405" spans="8:13" x14ac:dyDescent="0.25">
      <c r="H405" s="21"/>
      <c r="I405" s="21"/>
      <c r="J405" s="21"/>
      <c r="K405" s="21"/>
      <c r="L405" s="21"/>
      <c r="M405" s="21"/>
    </row>
    <row r="406" spans="8:13" x14ac:dyDescent="0.25">
      <c r="H406" s="21"/>
      <c r="I406" s="21"/>
      <c r="J406" s="21"/>
      <c r="K406" s="21"/>
      <c r="L406" s="21"/>
      <c r="M406" s="21"/>
    </row>
    <row r="407" spans="8:13" x14ac:dyDescent="0.25">
      <c r="H407" s="21"/>
      <c r="I407" s="21"/>
      <c r="J407" s="21"/>
      <c r="K407" s="21"/>
      <c r="L407" s="21"/>
      <c r="M407" s="21"/>
    </row>
    <row r="408" spans="8:13" x14ac:dyDescent="0.25">
      <c r="H408" s="21"/>
      <c r="I408" s="21"/>
      <c r="J408" s="21"/>
      <c r="K408" s="21"/>
      <c r="L408" s="21"/>
      <c r="M408" s="21"/>
    </row>
    <row r="409" spans="8:13" x14ac:dyDescent="0.25">
      <c r="H409" s="21"/>
      <c r="I409" s="21"/>
      <c r="J409" s="21"/>
      <c r="K409" s="21"/>
      <c r="L409" s="21"/>
      <c r="M409" s="21"/>
    </row>
    <row r="410" spans="8:13" x14ac:dyDescent="0.25">
      <c r="H410" s="21"/>
      <c r="I410" s="21"/>
      <c r="J410" s="21"/>
      <c r="K410" s="21"/>
      <c r="L410" s="21"/>
      <c r="M410" s="21"/>
    </row>
    <row r="411" spans="8:13" x14ac:dyDescent="0.25">
      <c r="H411" s="21"/>
      <c r="I411" s="21"/>
      <c r="J411" s="21"/>
      <c r="K411" s="21"/>
      <c r="L411" s="21"/>
      <c r="M411" s="21"/>
    </row>
    <row r="412" spans="8:13" x14ac:dyDescent="0.25">
      <c r="H412" s="21"/>
      <c r="I412" s="21"/>
      <c r="J412" s="21"/>
      <c r="K412" s="21"/>
      <c r="L412" s="21"/>
      <c r="M412" s="21"/>
    </row>
    <row r="413" spans="8:13" x14ac:dyDescent="0.25">
      <c r="H413" s="21"/>
      <c r="I413" s="21"/>
      <c r="J413" s="21"/>
      <c r="K413" s="21"/>
      <c r="L413" s="21"/>
      <c r="M413" s="21"/>
    </row>
    <row r="414" spans="8:13" x14ac:dyDescent="0.25">
      <c r="H414" s="21"/>
      <c r="I414" s="21"/>
      <c r="J414" s="21"/>
      <c r="K414" s="21"/>
      <c r="L414" s="21"/>
      <c r="M414" s="21"/>
    </row>
    <row r="415" spans="8:13" x14ac:dyDescent="0.25">
      <c r="H415" s="21"/>
      <c r="I415" s="21"/>
      <c r="J415" s="21"/>
      <c r="K415" s="21"/>
      <c r="L415" s="21"/>
      <c r="M415" s="21"/>
    </row>
    <row r="416" spans="8:13" x14ac:dyDescent="0.25">
      <c r="H416" s="21"/>
      <c r="I416" s="21"/>
      <c r="J416" s="21"/>
      <c r="K416" s="21"/>
      <c r="L416" s="21"/>
      <c r="M416" s="21"/>
    </row>
    <row r="417" spans="8:13" x14ac:dyDescent="0.25">
      <c r="H417" s="21"/>
      <c r="I417" s="21"/>
      <c r="J417" s="21"/>
      <c r="K417" s="21"/>
      <c r="L417" s="21"/>
      <c r="M417" s="21"/>
    </row>
    <row r="418" spans="8:13" x14ac:dyDescent="0.25">
      <c r="H418" s="21"/>
      <c r="I418" s="21"/>
      <c r="J418" s="21"/>
      <c r="K418" s="21"/>
      <c r="L418" s="21"/>
      <c r="M418" s="21"/>
    </row>
    <row r="419" spans="8:13" x14ac:dyDescent="0.25">
      <c r="H419" s="21"/>
      <c r="I419" s="21"/>
      <c r="J419" s="21"/>
      <c r="K419" s="21"/>
      <c r="L419" s="21"/>
      <c r="M419" s="21"/>
    </row>
    <row r="420" spans="8:13" x14ac:dyDescent="0.25">
      <c r="H420" s="21"/>
      <c r="I420" s="21"/>
      <c r="J420" s="21"/>
      <c r="K420" s="21"/>
      <c r="L420" s="21"/>
      <c r="M420" s="21"/>
    </row>
    <row r="421" spans="8:13" x14ac:dyDescent="0.25">
      <c r="H421" s="21"/>
      <c r="I421" s="21"/>
      <c r="J421" s="21"/>
      <c r="K421" s="21"/>
      <c r="L421" s="21"/>
      <c r="M421" s="21"/>
    </row>
    <row r="422" spans="8:13" x14ac:dyDescent="0.25">
      <c r="H422" s="21"/>
      <c r="I422" s="21"/>
      <c r="J422" s="21"/>
      <c r="K422" s="21"/>
      <c r="L422" s="21"/>
      <c r="M422" s="21"/>
    </row>
    <row r="423" spans="8:13" x14ac:dyDescent="0.25">
      <c r="H423" s="21"/>
      <c r="I423" s="21"/>
      <c r="J423" s="21"/>
      <c r="K423" s="21"/>
      <c r="L423" s="21"/>
      <c r="M423" s="21"/>
    </row>
    <row r="424" spans="8:13" x14ac:dyDescent="0.25">
      <c r="H424" s="21"/>
      <c r="I424" s="21"/>
      <c r="J424" s="21"/>
      <c r="K424" s="21"/>
      <c r="L424" s="21"/>
      <c r="M424" s="21"/>
    </row>
    <row r="425" spans="8:13" x14ac:dyDescent="0.25">
      <c r="H425" s="21"/>
      <c r="I425" s="21"/>
      <c r="J425" s="21"/>
      <c r="K425" s="21"/>
      <c r="L425" s="21"/>
      <c r="M425" s="21"/>
    </row>
    <row r="426" spans="8:13" x14ac:dyDescent="0.25">
      <c r="H426" s="21"/>
      <c r="I426" s="21"/>
      <c r="J426" s="21"/>
      <c r="K426" s="21"/>
      <c r="L426" s="21"/>
      <c r="M426" s="21"/>
    </row>
    <row r="427" spans="8:13" x14ac:dyDescent="0.25">
      <c r="H427" s="21"/>
      <c r="I427" s="21"/>
      <c r="J427" s="21"/>
      <c r="K427" s="21"/>
      <c r="L427" s="21"/>
      <c r="M427" s="21"/>
    </row>
    <row r="428" spans="8:13" x14ac:dyDescent="0.25">
      <c r="H428" s="21"/>
      <c r="I428" s="21"/>
      <c r="J428" s="21"/>
      <c r="K428" s="21"/>
      <c r="L428" s="21"/>
      <c r="M428" s="21"/>
    </row>
    <row r="429" spans="8:13" x14ac:dyDescent="0.25">
      <c r="H429" s="21"/>
      <c r="I429" s="21"/>
      <c r="J429" s="21"/>
      <c r="K429" s="21"/>
      <c r="L429" s="21"/>
      <c r="M429" s="21"/>
    </row>
    <row r="430" spans="8:13" x14ac:dyDescent="0.25">
      <c r="H430" s="21"/>
      <c r="I430" s="21"/>
      <c r="J430" s="21"/>
      <c r="K430" s="21"/>
      <c r="L430" s="21"/>
      <c r="M430" s="21"/>
    </row>
    <row r="431" spans="8:13" x14ac:dyDescent="0.25">
      <c r="H431" s="21"/>
      <c r="I431" s="21"/>
      <c r="J431" s="21"/>
      <c r="K431" s="21"/>
      <c r="L431" s="21"/>
      <c r="M431" s="21"/>
    </row>
    <row r="432" spans="8:13" x14ac:dyDescent="0.25">
      <c r="H432" s="21"/>
      <c r="I432" s="21"/>
      <c r="J432" s="21"/>
      <c r="K432" s="21"/>
      <c r="L432" s="21"/>
      <c r="M432" s="21"/>
    </row>
    <row r="433" spans="8:13" x14ac:dyDescent="0.25">
      <c r="H433" s="21"/>
      <c r="I433" s="21"/>
      <c r="J433" s="21"/>
      <c r="K433" s="21"/>
      <c r="L433" s="21"/>
      <c r="M433" s="21"/>
    </row>
    <row r="434" spans="8:13" x14ac:dyDescent="0.25">
      <c r="H434" s="21"/>
      <c r="I434" s="21"/>
      <c r="J434" s="21"/>
      <c r="K434" s="21"/>
      <c r="L434" s="21"/>
      <c r="M434" s="21"/>
    </row>
    <row r="435" spans="8:13" x14ac:dyDescent="0.25">
      <c r="H435" s="21"/>
      <c r="I435" s="21"/>
      <c r="J435" s="21"/>
      <c r="K435" s="21"/>
      <c r="L435" s="21"/>
      <c r="M435" s="21"/>
    </row>
    <row r="436" spans="8:13" x14ac:dyDescent="0.25">
      <c r="H436" s="21"/>
      <c r="I436" s="21"/>
      <c r="J436" s="21"/>
      <c r="K436" s="21"/>
      <c r="L436" s="21"/>
      <c r="M436" s="21"/>
    </row>
    <row r="437" spans="8:13" x14ac:dyDescent="0.25">
      <c r="H437" s="21"/>
      <c r="I437" s="21"/>
      <c r="J437" s="21"/>
      <c r="K437" s="21"/>
      <c r="L437" s="21"/>
      <c r="M437" s="21"/>
    </row>
    <row r="438" spans="8:13" x14ac:dyDescent="0.25">
      <c r="H438" s="21"/>
      <c r="I438" s="21"/>
      <c r="J438" s="21"/>
      <c r="K438" s="21"/>
      <c r="L438" s="21"/>
      <c r="M438" s="21"/>
    </row>
    <row r="439" spans="8:13" x14ac:dyDescent="0.25">
      <c r="H439" s="21"/>
      <c r="I439" s="21"/>
      <c r="J439" s="21"/>
      <c r="K439" s="21"/>
      <c r="L439" s="21"/>
      <c r="M439" s="21"/>
    </row>
    <row r="440" spans="8:13" x14ac:dyDescent="0.25">
      <c r="H440" s="21"/>
      <c r="I440" s="21"/>
      <c r="J440" s="21"/>
      <c r="K440" s="21"/>
      <c r="L440" s="21"/>
      <c r="M440" s="21"/>
    </row>
    <row r="441" spans="8:13" x14ac:dyDescent="0.25">
      <c r="H441" s="21"/>
      <c r="I441" s="21"/>
      <c r="J441" s="21"/>
      <c r="K441" s="21"/>
      <c r="L441" s="21"/>
      <c r="M441" s="21"/>
    </row>
    <row r="442" spans="8:13" x14ac:dyDescent="0.25">
      <c r="H442" s="21"/>
      <c r="I442" s="21"/>
      <c r="J442" s="21"/>
      <c r="K442" s="21"/>
      <c r="L442" s="21"/>
      <c r="M442" s="21"/>
    </row>
    <row r="443" spans="8:13" x14ac:dyDescent="0.25">
      <c r="H443" s="21"/>
      <c r="I443" s="21"/>
      <c r="J443" s="21"/>
      <c r="K443" s="21"/>
      <c r="L443" s="21"/>
      <c r="M443" s="21"/>
    </row>
    <row r="444" spans="8:13" x14ac:dyDescent="0.25">
      <c r="H444" s="21"/>
      <c r="I444" s="21"/>
      <c r="J444" s="21"/>
      <c r="K444" s="21"/>
      <c r="L444" s="21"/>
      <c r="M444" s="21"/>
    </row>
    <row r="445" spans="8:13" x14ac:dyDescent="0.25">
      <c r="H445" s="21"/>
      <c r="I445" s="21"/>
      <c r="J445" s="21"/>
      <c r="K445" s="21"/>
      <c r="L445" s="21"/>
      <c r="M445" s="21"/>
    </row>
    <row r="446" spans="8:13" x14ac:dyDescent="0.25">
      <c r="H446" s="21"/>
      <c r="I446" s="21"/>
      <c r="J446" s="21"/>
      <c r="K446" s="21"/>
      <c r="L446" s="21"/>
      <c r="M446" s="21"/>
    </row>
    <row r="447" spans="8:13" x14ac:dyDescent="0.25">
      <c r="H447" s="21"/>
      <c r="I447" s="21"/>
      <c r="J447" s="21"/>
      <c r="K447" s="21"/>
      <c r="L447" s="21"/>
      <c r="M447" s="21"/>
    </row>
    <row r="448" spans="8:13" x14ac:dyDescent="0.25">
      <c r="H448" s="21"/>
      <c r="I448" s="21"/>
      <c r="J448" s="21"/>
      <c r="K448" s="21"/>
      <c r="L448" s="21"/>
      <c r="M448" s="21"/>
    </row>
    <row r="449" spans="8:13" x14ac:dyDescent="0.25">
      <c r="H449" s="21"/>
      <c r="I449" s="21"/>
      <c r="J449" s="21"/>
      <c r="K449" s="21"/>
      <c r="L449" s="21"/>
      <c r="M449" s="21"/>
    </row>
    <row r="450" spans="8:13" x14ac:dyDescent="0.25">
      <c r="H450" s="21"/>
      <c r="I450" s="21"/>
      <c r="J450" s="21"/>
      <c r="K450" s="21"/>
      <c r="L450" s="21"/>
      <c r="M450" s="21"/>
    </row>
    <row r="451" spans="8:13" x14ac:dyDescent="0.25">
      <c r="H451" s="21"/>
      <c r="I451" s="21"/>
      <c r="J451" s="21"/>
      <c r="K451" s="21"/>
      <c r="L451" s="21"/>
      <c r="M451" s="21"/>
    </row>
    <row r="452" spans="8:13" x14ac:dyDescent="0.25">
      <c r="H452" s="21"/>
      <c r="I452" s="21"/>
      <c r="J452" s="21"/>
      <c r="K452" s="21"/>
      <c r="L452" s="21"/>
      <c r="M452" s="21"/>
    </row>
    <row r="453" spans="8:13" x14ac:dyDescent="0.25">
      <c r="H453" s="21"/>
      <c r="I453" s="21"/>
      <c r="J453" s="21"/>
      <c r="K453" s="21"/>
      <c r="L453" s="21"/>
      <c r="M453" s="21"/>
    </row>
    <row r="454" spans="8:13" x14ac:dyDescent="0.25">
      <c r="H454" s="21"/>
      <c r="I454" s="21"/>
      <c r="J454" s="21"/>
      <c r="K454" s="21"/>
      <c r="L454" s="21"/>
      <c r="M454" s="21"/>
    </row>
    <row r="455" spans="8:13" x14ac:dyDescent="0.25">
      <c r="H455" s="21"/>
      <c r="I455" s="21"/>
      <c r="J455" s="21"/>
      <c r="K455" s="21"/>
      <c r="L455" s="21"/>
      <c r="M455" s="21"/>
    </row>
    <row r="456" spans="8:13" x14ac:dyDescent="0.25">
      <c r="H456" s="21"/>
      <c r="I456" s="21"/>
      <c r="J456" s="21"/>
      <c r="K456" s="21"/>
      <c r="L456" s="21"/>
      <c r="M456" s="21"/>
    </row>
    <row r="457" spans="8:13" x14ac:dyDescent="0.25">
      <c r="H457" s="21"/>
      <c r="I457" s="21"/>
      <c r="J457" s="21"/>
      <c r="K457" s="21"/>
      <c r="L457" s="21"/>
      <c r="M457" s="21"/>
    </row>
    <row r="458" spans="8:13" x14ac:dyDescent="0.25">
      <c r="H458" s="21"/>
      <c r="I458" s="21"/>
      <c r="J458" s="21"/>
      <c r="K458" s="21"/>
      <c r="L458" s="21"/>
      <c r="M458" s="21"/>
    </row>
    <row r="459" spans="8:13" x14ac:dyDescent="0.25">
      <c r="H459" s="21"/>
      <c r="I459" s="21"/>
      <c r="J459" s="21"/>
      <c r="K459" s="21"/>
      <c r="L459" s="21"/>
      <c r="M459" s="21"/>
    </row>
    <row r="460" spans="8:13" x14ac:dyDescent="0.25">
      <c r="H460" s="21"/>
      <c r="I460" s="21"/>
      <c r="J460" s="21"/>
      <c r="K460" s="21"/>
      <c r="L460" s="21"/>
      <c r="M460" s="21"/>
    </row>
    <row r="461" spans="8:13" x14ac:dyDescent="0.25">
      <c r="H461" s="21"/>
      <c r="I461" s="21"/>
      <c r="J461" s="21"/>
      <c r="K461" s="21"/>
      <c r="L461" s="21"/>
      <c r="M461" s="21"/>
    </row>
    <row r="462" spans="8:13" x14ac:dyDescent="0.25">
      <c r="H462" s="21"/>
      <c r="I462" s="21"/>
      <c r="J462" s="21"/>
      <c r="K462" s="21"/>
      <c r="L462" s="21"/>
      <c r="M462" s="21"/>
    </row>
    <row r="463" spans="8:13" x14ac:dyDescent="0.25">
      <c r="H463" s="21"/>
      <c r="I463" s="21"/>
      <c r="J463" s="21"/>
      <c r="K463" s="21"/>
      <c r="L463" s="21"/>
      <c r="M463" s="21"/>
    </row>
    <row r="464" spans="8:13" x14ac:dyDescent="0.25">
      <c r="H464" s="21"/>
      <c r="I464" s="21"/>
      <c r="J464" s="21"/>
      <c r="K464" s="21"/>
      <c r="L464" s="21"/>
      <c r="M464" s="21"/>
    </row>
    <row r="465" spans="8:13" x14ac:dyDescent="0.25">
      <c r="H465" s="21"/>
      <c r="I465" s="21"/>
      <c r="J465" s="21"/>
      <c r="K465" s="21"/>
      <c r="L465" s="21"/>
      <c r="M465" s="21"/>
    </row>
    <row r="466" spans="8:13" x14ac:dyDescent="0.25">
      <c r="H466" s="21"/>
      <c r="I466" s="21"/>
      <c r="J466" s="21"/>
      <c r="K466" s="21"/>
      <c r="L466" s="21"/>
      <c r="M466" s="21"/>
    </row>
    <row r="467" spans="8:13" x14ac:dyDescent="0.25">
      <c r="H467" s="21"/>
      <c r="I467" s="21"/>
      <c r="J467" s="21"/>
      <c r="K467" s="21"/>
      <c r="L467" s="21"/>
      <c r="M467" s="21"/>
    </row>
    <row r="468" spans="8:13" x14ac:dyDescent="0.25">
      <c r="H468" s="21"/>
      <c r="I468" s="21"/>
      <c r="J468" s="21"/>
      <c r="K468" s="21"/>
      <c r="L468" s="21"/>
      <c r="M468" s="21"/>
    </row>
    <row r="469" spans="8:13" x14ac:dyDescent="0.25">
      <c r="H469" s="21"/>
      <c r="I469" s="21"/>
      <c r="J469" s="21"/>
      <c r="K469" s="21"/>
      <c r="L469" s="21"/>
      <c r="M469" s="21"/>
    </row>
    <row r="470" spans="8:13" x14ac:dyDescent="0.25">
      <c r="H470" s="21"/>
      <c r="I470" s="21"/>
      <c r="J470" s="21"/>
      <c r="K470" s="21"/>
      <c r="L470" s="21"/>
      <c r="M470" s="21"/>
    </row>
    <row r="471" spans="8:13" x14ac:dyDescent="0.25">
      <c r="H471" s="21"/>
      <c r="I471" s="21"/>
      <c r="J471" s="21"/>
      <c r="K471" s="21"/>
      <c r="L471" s="21"/>
      <c r="M471" s="21"/>
    </row>
    <row r="472" spans="8:13" x14ac:dyDescent="0.25">
      <c r="H472" s="21"/>
      <c r="I472" s="21"/>
      <c r="J472" s="21"/>
      <c r="K472" s="21"/>
      <c r="L472" s="21"/>
      <c r="M472" s="21"/>
    </row>
    <row r="473" spans="8:13" x14ac:dyDescent="0.25">
      <c r="H473" s="21"/>
      <c r="I473" s="21"/>
      <c r="J473" s="21"/>
      <c r="K473" s="21"/>
      <c r="L473" s="21"/>
      <c r="M473" s="21"/>
    </row>
    <row r="474" spans="8:13" x14ac:dyDescent="0.25">
      <c r="H474" s="21"/>
      <c r="I474" s="21"/>
      <c r="J474" s="21"/>
      <c r="K474" s="21"/>
      <c r="L474" s="21"/>
      <c r="M474" s="21"/>
    </row>
    <row r="475" spans="8:13" x14ac:dyDescent="0.25">
      <c r="H475" s="21"/>
      <c r="I475" s="21"/>
      <c r="J475" s="21"/>
      <c r="K475" s="21"/>
      <c r="L475" s="21"/>
      <c r="M475" s="21"/>
    </row>
    <row r="476" spans="8:13" x14ac:dyDescent="0.25">
      <c r="H476" s="21"/>
      <c r="I476" s="21"/>
      <c r="J476" s="21"/>
      <c r="K476" s="21"/>
      <c r="L476" s="21"/>
      <c r="M476" s="21"/>
    </row>
    <row r="477" spans="8:13" x14ac:dyDescent="0.25">
      <c r="H477" s="21"/>
      <c r="I477" s="21"/>
      <c r="J477" s="21"/>
      <c r="K477" s="21"/>
      <c r="L477" s="21"/>
      <c r="M477" s="21"/>
    </row>
    <row r="478" spans="8:13" x14ac:dyDescent="0.25">
      <c r="H478" s="21"/>
      <c r="I478" s="21"/>
      <c r="J478" s="21"/>
      <c r="K478" s="21"/>
      <c r="L478" s="21"/>
      <c r="M478" s="21"/>
    </row>
    <row r="479" spans="8:13" x14ac:dyDescent="0.25">
      <c r="H479" s="21"/>
      <c r="I479" s="21"/>
      <c r="J479" s="21"/>
      <c r="K479" s="21"/>
      <c r="L479" s="21"/>
      <c r="M479" s="21"/>
    </row>
    <row r="480" spans="8:13" x14ac:dyDescent="0.25">
      <c r="H480" s="21"/>
      <c r="I480" s="21"/>
      <c r="J480" s="21"/>
      <c r="K480" s="21"/>
      <c r="L480" s="21"/>
      <c r="M480" s="21"/>
    </row>
    <row r="481" spans="8:13" x14ac:dyDescent="0.25">
      <c r="H481" s="21"/>
      <c r="I481" s="21"/>
      <c r="J481" s="21"/>
      <c r="K481" s="21"/>
      <c r="L481" s="21"/>
      <c r="M481" s="21"/>
    </row>
    <row r="482" spans="8:13" x14ac:dyDescent="0.25">
      <c r="H482" s="21"/>
      <c r="I482" s="21"/>
      <c r="J482" s="21"/>
      <c r="K482" s="21"/>
      <c r="L482" s="21"/>
      <c r="M482" s="21"/>
    </row>
    <row r="483" spans="8:13" x14ac:dyDescent="0.25">
      <c r="H483" s="21"/>
      <c r="I483" s="21"/>
      <c r="J483" s="21"/>
      <c r="K483" s="21"/>
      <c r="L483" s="21"/>
      <c r="M483" s="21"/>
    </row>
    <row r="484" spans="8:13" x14ac:dyDescent="0.25">
      <c r="H484" s="21"/>
      <c r="I484" s="21"/>
      <c r="J484" s="21"/>
      <c r="K484" s="21"/>
      <c r="L484" s="21"/>
      <c r="M484" s="21"/>
    </row>
    <row r="485" spans="8:13" x14ac:dyDescent="0.25">
      <c r="H485" s="21"/>
      <c r="I485" s="21"/>
      <c r="J485" s="21"/>
      <c r="K485" s="21"/>
      <c r="L485" s="21"/>
      <c r="M485" s="21"/>
    </row>
    <row r="486" spans="8:13" x14ac:dyDescent="0.25">
      <c r="H486" s="21"/>
      <c r="I486" s="21"/>
      <c r="J486" s="21"/>
      <c r="K486" s="21"/>
      <c r="L486" s="21"/>
      <c r="M486" s="21"/>
    </row>
    <row r="487" spans="8:13" x14ac:dyDescent="0.25">
      <c r="H487" s="21"/>
      <c r="I487" s="21"/>
      <c r="J487" s="21"/>
      <c r="K487" s="21"/>
      <c r="L487" s="21"/>
      <c r="M487" s="21"/>
    </row>
    <row r="488" spans="8:13" x14ac:dyDescent="0.25">
      <c r="H488" s="21"/>
      <c r="I488" s="21"/>
      <c r="J488" s="21"/>
      <c r="K488" s="21"/>
      <c r="L488" s="21"/>
      <c r="M488" s="21"/>
    </row>
    <row r="489" spans="8:13" x14ac:dyDescent="0.25">
      <c r="H489" s="21"/>
      <c r="I489" s="21"/>
      <c r="J489" s="21"/>
      <c r="K489" s="21"/>
      <c r="L489" s="21"/>
      <c r="M489" s="21"/>
    </row>
    <row r="490" spans="8:13" x14ac:dyDescent="0.25">
      <c r="H490" s="21"/>
      <c r="I490" s="21"/>
      <c r="J490" s="21"/>
      <c r="K490" s="21"/>
      <c r="L490" s="21"/>
      <c r="M490" s="21"/>
    </row>
    <row r="491" spans="8:13" x14ac:dyDescent="0.25">
      <c r="H491" s="21"/>
      <c r="I491" s="21"/>
      <c r="J491" s="21"/>
      <c r="K491" s="21"/>
      <c r="L491" s="21"/>
      <c r="M491" s="21"/>
    </row>
    <row r="492" spans="8:13" x14ac:dyDescent="0.25">
      <c r="H492" s="21"/>
      <c r="I492" s="21"/>
      <c r="J492" s="21"/>
      <c r="K492" s="21"/>
      <c r="L492" s="21"/>
      <c r="M492" s="21"/>
    </row>
    <row r="493" spans="8:13" x14ac:dyDescent="0.25">
      <c r="H493" s="21"/>
      <c r="I493" s="21"/>
      <c r="J493" s="21"/>
      <c r="K493" s="21"/>
      <c r="L493" s="21"/>
      <c r="M493" s="21"/>
    </row>
    <row r="494" spans="8:13" x14ac:dyDescent="0.25">
      <c r="H494" s="21"/>
      <c r="I494" s="21"/>
      <c r="J494" s="21"/>
      <c r="K494" s="21"/>
      <c r="L494" s="21"/>
      <c r="M494" s="21"/>
    </row>
    <row r="495" spans="8:13" x14ac:dyDescent="0.25">
      <c r="H495" s="21"/>
      <c r="I495" s="21"/>
      <c r="J495" s="21"/>
      <c r="K495" s="21"/>
      <c r="L495" s="21"/>
      <c r="M495" s="21"/>
    </row>
    <row r="496" spans="8:13" x14ac:dyDescent="0.25">
      <c r="H496" s="21"/>
      <c r="I496" s="21"/>
      <c r="J496" s="21"/>
      <c r="K496" s="21"/>
      <c r="L496" s="21"/>
      <c r="M496" s="21"/>
    </row>
    <row r="497" spans="8:13" x14ac:dyDescent="0.25">
      <c r="H497" s="21"/>
      <c r="I497" s="21"/>
      <c r="J497" s="21"/>
      <c r="K497" s="21"/>
      <c r="L497" s="21"/>
      <c r="M497" s="21"/>
    </row>
    <row r="498" spans="8:13" x14ac:dyDescent="0.25">
      <c r="H498" s="21"/>
      <c r="I498" s="21"/>
      <c r="J498" s="21"/>
      <c r="K498" s="21"/>
      <c r="L498" s="21"/>
      <c r="M498" s="21"/>
    </row>
    <row r="499" spans="8:13" x14ac:dyDescent="0.25">
      <c r="H499" s="21"/>
      <c r="I499" s="21"/>
      <c r="J499" s="21"/>
      <c r="K499" s="21"/>
      <c r="L499" s="21"/>
      <c r="M499" s="21"/>
    </row>
    <row r="500" spans="8:13" x14ac:dyDescent="0.25">
      <c r="H500" s="21"/>
      <c r="I500" s="21"/>
      <c r="J500" s="21"/>
      <c r="K500" s="21"/>
      <c r="L500" s="21"/>
      <c r="M500" s="21"/>
    </row>
    <row r="501" spans="8:13" x14ac:dyDescent="0.25">
      <c r="H501" s="21"/>
      <c r="I501" s="21"/>
      <c r="J501" s="21"/>
      <c r="K501" s="21"/>
      <c r="L501" s="21"/>
      <c r="M501" s="21"/>
    </row>
    <row r="502" spans="8:13" x14ac:dyDescent="0.25">
      <c r="H502" s="21"/>
      <c r="I502" s="21"/>
      <c r="J502" s="21"/>
      <c r="K502" s="21"/>
      <c r="L502" s="21"/>
      <c r="M502" s="21"/>
    </row>
    <row r="503" spans="8:13" x14ac:dyDescent="0.25">
      <c r="H503" s="21"/>
      <c r="I503" s="21"/>
      <c r="J503" s="21"/>
      <c r="K503" s="21"/>
      <c r="L503" s="21"/>
      <c r="M503" s="21"/>
    </row>
    <row r="504" spans="8:13" x14ac:dyDescent="0.25">
      <c r="H504" s="21"/>
      <c r="I504" s="21"/>
      <c r="J504" s="21"/>
      <c r="K504" s="21"/>
      <c r="L504" s="21"/>
      <c r="M504" s="21"/>
    </row>
    <row r="505" spans="8:13" x14ac:dyDescent="0.25">
      <c r="H505" s="21"/>
      <c r="I505" s="21"/>
      <c r="J505" s="21"/>
      <c r="K505" s="21"/>
      <c r="L505" s="21"/>
      <c r="M505" s="21"/>
    </row>
  </sheetData>
  <mergeCells count="664">
    <mergeCell ref="N156:N160"/>
    <mergeCell ref="O156:O160"/>
    <mergeCell ref="P156:P160"/>
    <mergeCell ref="Q156:Q160"/>
    <mergeCell ref="R156:R160"/>
    <mergeCell ref="S156:S160"/>
    <mergeCell ref="T156:T160"/>
    <mergeCell ref="U156:U160"/>
    <mergeCell ref="A156:A160"/>
    <mergeCell ref="B156:B160"/>
    <mergeCell ref="C156:C160"/>
    <mergeCell ref="D156:D160"/>
    <mergeCell ref="E156:E160"/>
    <mergeCell ref="U67:U68"/>
    <mergeCell ref="U69:U73"/>
    <mergeCell ref="P75:P79"/>
    <mergeCell ref="T67:T68"/>
    <mergeCell ref="T69:T73"/>
    <mergeCell ref="T80:T81"/>
    <mergeCell ref="S67:S68"/>
    <mergeCell ref="S69:S73"/>
    <mergeCell ref="S75:S79"/>
    <mergeCell ref="Q80:Q81"/>
    <mergeCell ref="Q67:Q68"/>
    <mergeCell ref="Q69:Q73"/>
    <mergeCell ref="P67:P68"/>
    <mergeCell ref="P69:P73"/>
    <mergeCell ref="Q75:Q79"/>
    <mergeCell ref="A74:P74"/>
    <mergeCell ref="A75:A79"/>
    <mergeCell ref="O69:O73"/>
    <mergeCell ref="O75:O79"/>
    <mergeCell ref="A69:A73"/>
    <mergeCell ref="B69:B73"/>
    <mergeCell ref="C69:C73"/>
    <mergeCell ref="C64:C68"/>
    <mergeCell ref="E69:E73"/>
    <mergeCell ref="U120:U124"/>
    <mergeCell ref="U125:U129"/>
    <mergeCell ref="U86:U90"/>
    <mergeCell ref="U91:U95"/>
    <mergeCell ref="U100:U104"/>
    <mergeCell ref="Q110:Q111"/>
    <mergeCell ref="R110:R111"/>
    <mergeCell ref="S110:S111"/>
    <mergeCell ref="S86:S90"/>
    <mergeCell ref="S91:S95"/>
    <mergeCell ref="S100:S104"/>
    <mergeCell ref="S105:S109"/>
    <mergeCell ref="S115:S119"/>
    <mergeCell ref="S120:S124"/>
    <mergeCell ref="R86:R90"/>
    <mergeCell ref="R91:R95"/>
    <mergeCell ref="Q86:Q90"/>
    <mergeCell ref="R100:R104"/>
    <mergeCell ref="R105:R109"/>
    <mergeCell ref="U105:U109"/>
    <mergeCell ref="U115:U119"/>
    <mergeCell ref="T120:T124"/>
    <mergeCell ref="R125:R129"/>
    <mergeCell ref="Q105:Q109"/>
    <mergeCell ref="U130:U135"/>
    <mergeCell ref="U75:U79"/>
    <mergeCell ref="U80:U81"/>
    <mergeCell ref="T75:T79"/>
    <mergeCell ref="U161:U165"/>
    <mergeCell ref="U146:U150"/>
    <mergeCell ref="U136:U140"/>
    <mergeCell ref="T196:T200"/>
    <mergeCell ref="U110:U111"/>
    <mergeCell ref="U141:U145"/>
    <mergeCell ref="T181:T185"/>
    <mergeCell ref="T186:T190"/>
    <mergeCell ref="T191:T192"/>
    <mergeCell ref="T125:T129"/>
    <mergeCell ref="T130:T135"/>
    <mergeCell ref="T136:T140"/>
    <mergeCell ref="T141:T145"/>
    <mergeCell ref="T146:T150"/>
    <mergeCell ref="T161:T165"/>
    <mergeCell ref="T176:T180"/>
    <mergeCell ref="T151:T155"/>
    <mergeCell ref="U151:U155"/>
    <mergeCell ref="T110:T111"/>
    <mergeCell ref="U176:U180"/>
    <mergeCell ref="U181:U185"/>
    <mergeCell ref="U186:U190"/>
    <mergeCell ref="U261:U265"/>
    <mergeCell ref="U266:U270"/>
    <mergeCell ref="U276:U277"/>
    <mergeCell ref="U196:U200"/>
    <mergeCell ref="U217:U221"/>
    <mergeCell ref="U191:U192"/>
    <mergeCell ref="U202:U206"/>
    <mergeCell ref="U222:U227"/>
    <mergeCell ref="U207:U211"/>
    <mergeCell ref="U255:U256"/>
    <mergeCell ref="U257:U259"/>
    <mergeCell ref="U234:U238"/>
    <mergeCell ref="U239:U240"/>
    <mergeCell ref="U250:U254"/>
    <mergeCell ref="U244:U248"/>
    <mergeCell ref="U212:U216"/>
    <mergeCell ref="U271:U272"/>
    <mergeCell ref="P130:P135"/>
    <mergeCell ref="A98:P98"/>
    <mergeCell ref="E115:E119"/>
    <mergeCell ref="A100:A104"/>
    <mergeCell ref="B100:B104"/>
    <mergeCell ref="N100:N104"/>
    <mergeCell ref="D110:D114"/>
    <mergeCell ref="A110:A114"/>
    <mergeCell ref="A105:A109"/>
    <mergeCell ref="C110:C114"/>
    <mergeCell ref="E105:E109"/>
    <mergeCell ref="D105:D109"/>
    <mergeCell ref="N110:N111"/>
    <mergeCell ref="O100:O104"/>
    <mergeCell ref="O110:O111"/>
    <mergeCell ref="A176:A180"/>
    <mergeCell ref="B176:B180"/>
    <mergeCell ref="C176:C180"/>
    <mergeCell ref="D176:D180"/>
    <mergeCell ref="E176:E180"/>
    <mergeCell ref="N176:N180"/>
    <mergeCell ref="O176:O180"/>
    <mergeCell ref="B196:B201"/>
    <mergeCell ref="B191:B192"/>
    <mergeCell ref="E191:E194"/>
    <mergeCell ref="E196:E199"/>
    <mergeCell ref="N196:N201"/>
    <mergeCell ref="A181:A185"/>
    <mergeCell ref="A197:A201"/>
    <mergeCell ref="A186:A190"/>
    <mergeCell ref="B186:B190"/>
    <mergeCell ref="C186:C190"/>
    <mergeCell ref="D186:D190"/>
    <mergeCell ref="E186:E190"/>
    <mergeCell ref="N186:N190"/>
    <mergeCell ref="O181:O185"/>
    <mergeCell ref="N181:N185"/>
    <mergeCell ref="N191:N192"/>
    <mergeCell ref="O191:O192"/>
    <mergeCell ref="B217:B221"/>
    <mergeCell ref="E217:E221"/>
    <mergeCell ref="N217:N221"/>
    <mergeCell ref="O217:O221"/>
    <mergeCell ref="C261:C265"/>
    <mergeCell ref="B261:B265"/>
    <mergeCell ref="C198:C201"/>
    <mergeCell ref="E222:E227"/>
    <mergeCell ref="E228:E233"/>
    <mergeCell ref="B212:B216"/>
    <mergeCell ref="N212:N216"/>
    <mergeCell ref="O212:O216"/>
    <mergeCell ref="C141:C145"/>
    <mergeCell ref="N222:N227"/>
    <mergeCell ref="N228:N233"/>
    <mergeCell ref="O202:O206"/>
    <mergeCell ref="D197:D201"/>
    <mergeCell ref="E261:E265"/>
    <mergeCell ref="O196:O200"/>
    <mergeCell ref="O207:O211"/>
    <mergeCell ref="O234:O238"/>
    <mergeCell ref="E255:E259"/>
    <mergeCell ref="N255:N256"/>
    <mergeCell ref="N257:N259"/>
    <mergeCell ref="O255:O256"/>
    <mergeCell ref="O257:O259"/>
    <mergeCell ref="O222:O227"/>
    <mergeCell ref="C161:C165"/>
    <mergeCell ref="C171:C175"/>
    <mergeCell ref="C166:C170"/>
    <mergeCell ref="N207:N211"/>
    <mergeCell ref="N202:N206"/>
    <mergeCell ref="E212:E216"/>
    <mergeCell ref="C146:C150"/>
    <mergeCell ref="D146:D150"/>
    <mergeCell ref="N171:N175"/>
    <mergeCell ref="U54:U58"/>
    <mergeCell ref="Q48:Q49"/>
    <mergeCell ref="Q54:Q58"/>
    <mergeCell ref="Q37:Q41"/>
    <mergeCell ref="O62:O63"/>
    <mergeCell ref="P54:P58"/>
    <mergeCell ref="P48:P49"/>
    <mergeCell ref="U48:U49"/>
    <mergeCell ref="A53:P53"/>
    <mergeCell ref="A42:P42"/>
    <mergeCell ref="U50:U51"/>
    <mergeCell ref="Q62:Q63"/>
    <mergeCell ref="U62:U63"/>
    <mergeCell ref="R50:R51"/>
    <mergeCell ref="R43:R47"/>
    <mergeCell ref="N43:N47"/>
    <mergeCell ref="P62:P63"/>
    <mergeCell ref="S50:S51"/>
    <mergeCell ref="T50:T51"/>
    <mergeCell ref="A59:A63"/>
    <mergeCell ref="B59:B63"/>
    <mergeCell ref="D59:D63"/>
    <mergeCell ref="S43:S47"/>
    <mergeCell ref="A43:A47"/>
    <mergeCell ref="A15:P15"/>
    <mergeCell ref="P16:P20"/>
    <mergeCell ref="D141:D145"/>
    <mergeCell ref="E141:E145"/>
    <mergeCell ref="B130:B135"/>
    <mergeCell ref="N105:N109"/>
    <mergeCell ref="O261:O265"/>
    <mergeCell ref="D261:D265"/>
    <mergeCell ref="Q43:Q47"/>
    <mergeCell ref="B222:B227"/>
    <mergeCell ref="B228:B233"/>
    <mergeCell ref="B207:B211"/>
    <mergeCell ref="E207:E211"/>
    <mergeCell ref="B202:B206"/>
    <mergeCell ref="E202:E206"/>
    <mergeCell ref="O105:O109"/>
    <mergeCell ref="N261:N265"/>
    <mergeCell ref="B181:B185"/>
    <mergeCell ref="D181:D185"/>
    <mergeCell ref="C181:C185"/>
    <mergeCell ref="E181:E185"/>
    <mergeCell ref="O161:O165"/>
    <mergeCell ref="O146:O150"/>
    <mergeCell ref="O130:O135"/>
    <mergeCell ref="F6:M6"/>
    <mergeCell ref="H7:M8"/>
    <mergeCell ref="B21:B25"/>
    <mergeCell ref="E21:E25"/>
    <mergeCell ref="E6:E9"/>
    <mergeCell ref="A6:A9"/>
    <mergeCell ref="A37:A41"/>
    <mergeCell ref="A16:A20"/>
    <mergeCell ref="A12:P12"/>
    <mergeCell ref="A13:P13"/>
    <mergeCell ref="A14:P14"/>
    <mergeCell ref="P8:U8"/>
    <mergeCell ref="Q26:Q27"/>
    <mergeCell ref="P21:P22"/>
    <mergeCell ref="P7:U7"/>
    <mergeCell ref="T16:T20"/>
    <mergeCell ref="T21:T22"/>
    <mergeCell ref="T26:T27"/>
    <mergeCell ref="C7:C9"/>
    <mergeCell ref="B16:B20"/>
    <mergeCell ref="E16:E20"/>
    <mergeCell ref="U37:U41"/>
    <mergeCell ref="N37:N41"/>
    <mergeCell ref="C16:C20"/>
    <mergeCell ref="D16:D20"/>
    <mergeCell ref="O16:O20"/>
    <mergeCell ref="N31:N36"/>
    <mergeCell ref="D31:D36"/>
    <mergeCell ref="E31:E36"/>
    <mergeCell ref="C21:C25"/>
    <mergeCell ref="D21:D25"/>
    <mergeCell ref="P31:P36"/>
    <mergeCell ref="D37:D41"/>
    <mergeCell ref="N23:N25"/>
    <mergeCell ref="N21:N22"/>
    <mergeCell ref="E26:E30"/>
    <mergeCell ref="N26:N27"/>
    <mergeCell ref="O26:O27"/>
    <mergeCell ref="N16:N20"/>
    <mergeCell ref="U16:U20"/>
    <mergeCell ref="U21:U22"/>
    <mergeCell ref="U26:U27"/>
    <mergeCell ref="P26:P27"/>
    <mergeCell ref="O21:O22"/>
    <mergeCell ref="O23:O25"/>
    <mergeCell ref="P43:P47"/>
    <mergeCell ref="R16:R20"/>
    <mergeCell ref="R21:R22"/>
    <mergeCell ref="R26:R27"/>
    <mergeCell ref="R31:R36"/>
    <mergeCell ref="R37:R41"/>
    <mergeCell ref="O43:O47"/>
    <mergeCell ref="U43:U47"/>
    <mergeCell ref="U31:U36"/>
    <mergeCell ref="Q31:Q36"/>
    <mergeCell ref="Q16:Q20"/>
    <mergeCell ref="P37:P41"/>
    <mergeCell ref="O31:O36"/>
    <mergeCell ref="S16:S20"/>
    <mergeCell ref="S21:S22"/>
    <mergeCell ref="S26:S27"/>
    <mergeCell ref="S31:S36"/>
    <mergeCell ref="S37:S41"/>
    <mergeCell ref="E59:E63"/>
    <mergeCell ref="E37:E41"/>
    <mergeCell ref="N50:N51"/>
    <mergeCell ref="C43:C47"/>
    <mergeCell ref="A31:A36"/>
    <mergeCell ref="D54:D58"/>
    <mergeCell ref="A54:A58"/>
    <mergeCell ref="B54:B58"/>
    <mergeCell ref="E54:E58"/>
    <mergeCell ref="C37:C41"/>
    <mergeCell ref="C31:C36"/>
    <mergeCell ref="B31:B36"/>
    <mergeCell ref="C48:C52"/>
    <mergeCell ref="C59:C63"/>
    <mergeCell ref="N48:N49"/>
    <mergeCell ref="N54:N58"/>
    <mergeCell ref="E43:E47"/>
    <mergeCell ref="B37:B41"/>
    <mergeCell ref="B43:B47"/>
    <mergeCell ref="N61:N63"/>
    <mergeCell ref="A26:A30"/>
    <mergeCell ref="C54:C58"/>
    <mergeCell ref="B26:B30"/>
    <mergeCell ref="C26:C30"/>
    <mergeCell ref="D26:D30"/>
    <mergeCell ref="A2:O2"/>
    <mergeCell ref="A3:O3"/>
    <mergeCell ref="O37:O41"/>
    <mergeCell ref="A48:A52"/>
    <mergeCell ref="B48:B52"/>
    <mergeCell ref="F7:F9"/>
    <mergeCell ref="B6:B9"/>
    <mergeCell ref="G7:G9"/>
    <mergeCell ref="D7:D9"/>
    <mergeCell ref="C6:D6"/>
    <mergeCell ref="A10:B10"/>
    <mergeCell ref="N7:N8"/>
    <mergeCell ref="A4:O4"/>
    <mergeCell ref="O7:O8"/>
    <mergeCell ref="N6:U6"/>
    <mergeCell ref="Q21:Q22"/>
    <mergeCell ref="D43:D47"/>
    <mergeCell ref="E48:E52"/>
    <mergeCell ref="D48:D52"/>
    <mergeCell ref="D64:D68"/>
    <mergeCell ref="C75:C79"/>
    <mergeCell ref="B64:B68"/>
    <mergeCell ref="A64:A68"/>
    <mergeCell ref="B171:B175"/>
    <mergeCell ref="E171:E175"/>
    <mergeCell ref="D171:D175"/>
    <mergeCell ref="E166:E170"/>
    <mergeCell ref="E80:E85"/>
    <mergeCell ref="B110:B114"/>
    <mergeCell ref="B105:B109"/>
    <mergeCell ref="D161:D165"/>
    <mergeCell ref="E161:E165"/>
    <mergeCell ref="B151:B155"/>
    <mergeCell ref="A99:P99"/>
    <mergeCell ref="P115:P119"/>
    <mergeCell ref="F82:F83"/>
    <mergeCell ref="G82:G83"/>
    <mergeCell ref="H82:H83"/>
    <mergeCell ref="I82:I83"/>
    <mergeCell ref="J82:J83"/>
    <mergeCell ref="K82:K83"/>
    <mergeCell ref="L82:L83"/>
    <mergeCell ref="M82:M83"/>
    <mergeCell ref="N86:N90"/>
    <mergeCell ref="N80:N81"/>
    <mergeCell ref="E110:E114"/>
    <mergeCell ref="C100:C104"/>
    <mergeCell ref="D100:D104"/>
    <mergeCell ref="E100:E104"/>
    <mergeCell ref="N125:N129"/>
    <mergeCell ref="E136:E140"/>
    <mergeCell ref="N136:N140"/>
    <mergeCell ref="D120:D124"/>
    <mergeCell ref="C115:C119"/>
    <mergeCell ref="D130:D135"/>
    <mergeCell ref="N91:N95"/>
    <mergeCell ref="A96:P96"/>
    <mergeCell ref="A80:A85"/>
    <mergeCell ref="E130:E135"/>
    <mergeCell ref="N120:N124"/>
    <mergeCell ref="O120:O124"/>
    <mergeCell ref="O115:O119"/>
    <mergeCell ref="C80:C85"/>
    <mergeCell ref="C105:C109"/>
    <mergeCell ref="N115:N119"/>
    <mergeCell ref="A115:A119"/>
    <mergeCell ref="D115:D119"/>
    <mergeCell ref="I1:U1"/>
    <mergeCell ref="Q91:Q95"/>
    <mergeCell ref="Q100:Q104"/>
    <mergeCell ref="Q130:Q135"/>
    <mergeCell ref="O86:O90"/>
    <mergeCell ref="T31:T36"/>
    <mergeCell ref="T37:T41"/>
    <mergeCell ref="T43:T47"/>
    <mergeCell ref="T48:T49"/>
    <mergeCell ref="T54:T58"/>
    <mergeCell ref="T62:T63"/>
    <mergeCell ref="T86:T90"/>
    <mergeCell ref="T91:T95"/>
    <mergeCell ref="T100:T104"/>
    <mergeCell ref="T105:T109"/>
    <mergeCell ref="T115:T119"/>
    <mergeCell ref="A11:P11"/>
    <mergeCell ref="A21:A25"/>
    <mergeCell ref="B75:B79"/>
    <mergeCell ref="D75:D79"/>
    <mergeCell ref="D69:D73"/>
    <mergeCell ref="E64:E68"/>
    <mergeCell ref="N75:N79"/>
    <mergeCell ref="N67:N68"/>
    <mergeCell ref="N69:N73"/>
    <mergeCell ref="P196:P200"/>
    <mergeCell ref="P202:P206"/>
    <mergeCell ref="A141:A145"/>
    <mergeCell ref="B141:B145"/>
    <mergeCell ref="E125:E129"/>
    <mergeCell ref="C120:C124"/>
    <mergeCell ref="A130:A135"/>
    <mergeCell ref="A136:A140"/>
    <mergeCell ref="C130:C135"/>
    <mergeCell ref="P120:P124"/>
    <mergeCell ref="P125:P129"/>
    <mergeCell ref="P136:P140"/>
    <mergeCell ref="N130:N135"/>
    <mergeCell ref="A120:A124"/>
    <mergeCell ref="A125:A129"/>
    <mergeCell ref="B125:B129"/>
    <mergeCell ref="C125:C129"/>
    <mergeCell ref="A171:A175"/>
    <mergeCell ref="P186:P190"/>
    <mergeCell ref="A166:A170"/>
    <mergeCell ref="A161:A165"/>
    <mergeCell ref="E146:E150"/>
    <mergeCell ref="A151:A155"/>
    <mergeCell ref="A97:P97"/>
    <mergeCell ref="B80:B85"/>
    <mergeCell ref="D80:D85"/>
    <mergeCell ref="D166:D170"/>
    <mergeCell ref="A86:A90"/>
    <mergeCell ref="D86:D90"/>
    <mergeCell ref="O91:O95"/>
    <mergeCell ref="B86:B90"/>
    <mergeCell ref="C86:C90"/>
    <mergeCell ref="A91:E95"/>
    <mergeCell ref="E86:E90"/>
    <mergeCell ref="N141:N145"/>
    <mergeCell ref="O141:O145"/>
    <mergeCell ref="N167:N170"/>
    <mergeCell ref="B161:B165"/>
    <mergeCell ref="B146:B150"/>
    <mergeCell ref="C151:C155"/>
    <mergeCell ref="D151:D155"/>
    <mergeCell ref="E151:E155"/>
    <mergeCell ref="A146:A150"/>
    <mergeCell ref="B166:B170"/>
    <mergeCell ref="D125:D129"/>
    <mergeCell ref="B120:B124"/>
    <mergeCell ref="B136:B140"/>
    <mergeCell ref="C136:C140"/>
    <mergeCell ref="B115:B119"/>
    <mergeCell ref="E120:E124"/>
    <mergeCell ref="S54:S58"/>
    <mergeCell ref="S62:S63"/>
    <mergeCell ref="R48:R49"/>
    <mergeCell ref="R54:R58"/>
    <mergeCell ref="R62:R63"/>
    <mergeCell ref="Q115:Q119"/>
    <mergeCell ref="P91:P95"/>
    <mergeCell ref="P86:P90"/>
    <mergeCell ref="R115:R119"/>
    <mergeCell ref="P80:P81"/>
    <mergeCell ref="P100:P104"/>
    <mergeCell ref="P105:P109"/>
    <mergeCell ref="P110:P111"/>
    <mergeCell ref="P112:P114"/>
    <mergeCell ref="S80:S81"/>
    <mergeCell ref="R75:R79"/>
    <mergeCell ref="R80:R81"/>
    <mergeCell ref="R67:R68"/>
    <mergeCell ref="R69:R73"/>
    <mergeCell ref="O48:O49"/>
    <mergeCell ref="O54:O58"/>
    <mergeCell ref="D136:D140"/>
    <mergeCell ref="O80:O81"/>
    <mergeCell ref="O67:O68"/>
    <mergeCell ref="E75:E79"/>
    <mergeCell ref="T250:T254"/>
    <mergeCell ref="P234:P238"/>
    <mergeCell ref="Q234:Q238"/>
    <mergeCell ref="P250:P254"/>
    <mergeCell ref="Q250:Q254"/>
    <mergeCell ref="R250:R254"/>
    <mergeCell ref="Q239:Q240"/>
    <mergeCell ref="R239:R240"/>
    <mergeCell ref="T244:T248"/>
    <mergeCell ref="T234:T238"/>
    <mergeCell ref="S244:S248"/>
    <mergeCell ref="P244:P248"/>
    <mergeCell ref="Q244:Q248"/>
    <mergeCell ref="R244:R248"/>
    <mergeCell ref="S234:S238"/>
    <mergeCell ref="T239:T240"/>
    <mergeCell ref="P239:P240"/>
    <mergeCell ref="N250:N254"/>
    <mergeCell ref="T222:T227"/>
    <mergeCell ref="T207:T211"/>
    <mergeCell ref="S48:S49"/>
    <mergeCell ref="A234:A238"/>
    <mergeCell ref="B234:B238"/>
    <mergeCell ref="C234:C238"/>
    <mergeCell ref="D234:D238"/>
    <mergeCell ref="E234:E238"/>
    <mergeCell ref="N234:N238"/>
    <mergeCell ref="S250:S254"/>
    <mergeCell ref="A245:A249"/>
    <mergeCell ref="D245:D249"/>
    <mergeCell ref="C246:C249"/>
    <mergeCell ref="O250:O254"/>
    <mergeCell ref="B244:B249"/>
    <mergeCell ref="E244:E247"/>
    <mergeCell ref="N244:N249"/>
    <mergeCell ref="O244:O248"/>
    <mergeCell ref="R234:R238"/>
    <mergeCell ref="S239:S240"/>
    <mergeCell ref="B239:B240"/>
    <mergeCell ref="E239:E242"/>
    <mergeCell ref="N239:N240"/>
    <mergeCell ref="O239:O240"/>
    <mergeCell ref="B250:B254"/>
    <mergeCell ref="E250:E254"/>
    <mergeCell ref="Q266:Q270"/>
    <mergeCell ref="A260:P260"/>
    <mergeCell ref="P261:P265"/>
    <mergeCell ref="T255:T256"/>
    <mergeCell ref="S255:S256"/>
    <mergeCell ref="R276:R277"/>
    <mergeCell ref="S276:S277"/>
    <mergeCell ref="T257:T259"/>
    <mergeCell ref="R257:R259"/>
    <mergeCell ref="R266:R270"/>
    <mergeCell ref="S261:S265"/>
    <mergeCell ref="S266:S270"/>
    <mergeCell ref="R255:R256"/>
    <mergeCell ref="P255:P256"/>
    <mergeCell ref="Q255:Q256"/>
    <mergeCell ref="T261:T265"/>
    <mergeCell ref="T266:T270"/>
    <mergeCell ref="T276:T277"/>
    <mergeCell ref="Q276:Q277"/>
    <mergeCell ref="P276:P277"/>
    <mergeCell ref="B255:B259"/>
    <mergeCell ref="A271:A275"/>
    <mergeCell ref="B271:B275"/>
    <mergeCell ref="C271:C275"/>
    <mergeCell ref="A286:E290"/>
    <mergeCell ref="A281:E285"/>
    <mergeCell ref="C266:C270"/>
    <mergeCell ref="D266:D270"/>
    <mergeCell ref="N266:N270"/>
    <mergeCell ref="S257:S259"/>
    <mergeCell ref="R261:R265"/>
    <mergeCell ref="P257:P259"/>
    <mergeCell ref="Q257:Q259"/>
    <mergeCell ref="O266:O270"/>
    <mergeCell ref="E266:E270"/>
    <mergeCell ref="A276:A280"/>
    <mergeCell ref="B276:B280"/>
    <mergeCell ref="A266:A270"/>
    <mergeCell ref="B266:B270"/>
    <mergeCell ref="C276:C280"/>
    <mergeCell ref="D276:D280"/>
    <mergeCell ref="E276:E280"/>
    <mergeCell ref="N276:N277"/>
    <mergeCell ref="O276:O277"/>
    <mergeCell ref="P266:P270"/>
    <mergeCell ref="N278:N280"/>
    <mergeCell ref="A261:A265"/>
    <mergeCell ref="Q261:Q265"/>
    <mergeCell ref="Q217:Q221"/>
    <mergeCell ref="R207:R211"/>
    <mergeCell ref="R217:R221"/>
    <mergeCell ref="S207:S211"/>
    <mergeCell ref="S202:S206"/>
    <mergeCell ref="R202:R206"/>
    <mergeCell ref="T202:T206"/>
    <mergeCell ref="T217:T221"/>
    <mergeCell ref="S217:S221"/>
    <mergeCell ref="T212:T216"/>
    <mergeCell ref="R222:R227"/>
    <mergeCell ref="S222:S227"/>
    <mergeCell ref="S181:S185"/>
    <mergeCell ref="S186:S190"/>
    <mergeCell ref="S191:S192"/>
    <mergeCell ref="R161:R165"/>
    <mergeCell ref="R176:R180"/>
    <mergeCell ref="R181:R185"/>
    <mergeCell ref="R186:R190"/>
    <mergeCell ref="R191:R192"/>
    <mergeCell ref="S161:S165"/>
    <mergeCell ref="R196:R200"/>
    <mergeCell ref="R212:R216"/>
    <mergeCell ref="S212:S216"/>
    <mergeCell ref="S176:S180"/>
    <mergeCell ref="S196:S200"/>
    <mergeCell ref="P207:P211"/>
    <mergeCell ref="O125:O129"/>
    <mergeCell ref="P222:P227"/>
    <mergeCell ref="P217:P221"/>
    <mergeCell ref="N161:N165"/>
    <mergeCell ref="O186:O190"/>
    <mergeCell ref="Q176:Q180"/>
    <mergeCell ref="P176:P180"/>
    <mergeCell ref="P181:P185"/>
    <mergeCell ref="Q161:Q165"/>
    <mergeCell ref="P191:P192"/>
    <mergeCell ref="Q181:Q185"/>
    <mergeCell ref="Q222:Q227"/>
    <mergeCell ref="Q202:Q206"/>
    <mergeCell ref="Q207:Q211"/>
    <mergeCell ref="O136:O140"/>
    <mergeCell ref="P212:P216"/>
    <mergeCell ref="Q212:Q216"/>
    <mergeCell ref="Q186:Q190"/>
    <mergeCell ref="Q196:Q200"/>
    <mergeCell ref="Q191:Q192"/>
    <mergeCell ref="N151:N155"/>
    <mergeCell ref="O151:O155"/>
    <mergeCell ref="P151:P155"/>
    <mergeCell ref="P161:P165"/>
    <mergeCell ref="O112:O114"/>
    <mergeCell ref="N112:N114"/>
    <mergeCell ref="Q151:Q155"/>
    <mergeCell ref="R151:R155"/>
    <mergeCell ref="S151:S155"/>
    <mergeCell ref="S125:S129"/>
    <mergeCell ref="S130:S135"/>
    <mergeCell ref="S136:S140"/>
    <mergeCell ref="S146:S150"/>
    <mergeCell ref="S141:S145"/>
    <mergeCell ref="N146:N150"/>
    <mergeCell ref="P146:P150"/>
    <mergeCell ref="P141:P145"/>
    <mergeCell ref="R136:R140"/>
    <mergeCell ref="R146:R150"/>
    <mergeCell ref="R141:R145"/>
    <mergeCell ref="R130:R135"/>
    <mergeCell ref="Q141:Q145"/>
    <mergeCell ref="Q146:Q150"/>
    <mergeCell ref="Q120:Q124"/>
    <mergeCell ref="Q125:Q129"/>
    <mergeCell ref="R120:R124"/>
    <mergeCell ref="Q136:Q140"/>
    <mergeCell ref="P278:P280"/>
    <mergeCell ref="Q278:Q280"/>
    <mergeCell ref="R278:R280"/>
    <mergeCell ref="S278:S280"/>
    <mergeCell ref="T278:T280"/>
    <mergeCell ref="U278:U280"/>
    <mergeCell ref="D271:D275"/>
    <mergeCell ref="E271:E275"/>
    <mergeCell ref="N271:N272"/>
    <mergeCell ref="O271:O272"/>
    <mergeCell ref="P271:P272"/>
    <mergeCell ref="Q271:Q272"/>
    <mergeCell ref="R271:R272"/>
    <mergeCell ref="S271:S272"/>
    <mergeCell ref="T271:T272"/>
    <mergeCell ref="N273:N275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1" manualBreakCount="1">
    <brk id="104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2022-08-10T02:27:01Z</cp:lastPrinted>
  <dcterms:created xsi:type="dcterms:W3CDTF">2013-07-18T08:34:46Z</dcterms:created>
  <dcterms:modified xsi:type="dcterms:W3CDTF">2022-08-10T02:27:04Z</dcterms:modified>
</cp:coreProperties>
</file>