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s\public\ИВКО\Приемная\Постановления проекты\2025 год\14\"/>
    </mc:Choice>
  </mc:AlternateContent>
  <bookViews>
    <workbookView xWindow="0" yWindow="0" windowWidth="28800" windowHeight="12330" activeTab="1"/>
  </bookViews>
  <sheets>
    <sheet name="Лист1" sheetId="8" r:id="rId1"/>
    <sheet name="2021-2026" sheetId="9" r:id="rId2"/>
  </sheets>
  <definedNames>
    <definedName name="_xlnm.Print_Area" localSheetId="1">'2021-2026'!$A$1:$X$204</definedName>
  </definedNames>
  <calcPr calcId="162913"/>
</workbook>
</file>

<file path=xl/calcChain.xml><?xml version="1.0" encoding="utf-8"?>
<calcChain xmlns="http://schemas.openxmlformats.org/spreadsheetml/2006/main">
  <c r="Q38" i="9" l="1"/>
  <c r="Q33" i="9"/>
  <c r="J172" i="9" l="1"/>
  <c r="J174" i="9"/>
  <c r="J171" i="9"/>
  <c r="I139" i="9"/>
  <c r="J139" i="9"/>
  <c r="K139" i="9"/>
  <c r="L139" i="9"/>
  <c r="M139" i="9"/>
  <c r="N139" i="9"/>
  <c r="H139" i="9"/>
  <c r="I138" i="9"/>
  <c r="J138" i="9"/>
  <c r="K138" i="9"/>
  <c r="L138" i="9"/>
  <c r="M138" i="9"/>
  <c r="N138" i="9"/>
  <c r="H138" i="9"/>
  <c r="J137" i="9"/>
  <c r="K137" i="9"/>
  <c r="L137" i="9"/>
  <c r="M137" i="9"/>
  <c r="N137" i="9"/>
  <c r="I137" i="9"/>
  <c r="J136" i="9"/>
  <c r="K136" i="9"/>
  <c r="L136" i="9"/>
  <c r="G191" i="9" l="1"/>
  <c r="G192" i="9"/>
  <c r="G193" i="9"/>
  <c r="G194" i="9"/>
  <c r="G181" i="9" l="1"/>
  <c r="G182" i="9"/>
  <c r="G183" i="9"/>
  <c r="G184" i="9"/>
  <c r="G166" i="9"/>
  <c r="G167" i="9"/>
  <c r="G168" i="9"/>
  <c r="G169" i="9"/>
  <c r="G162" i="9"/>
  <c r="G163" i="9"/>
  <c r="G164" i="9"/>
  <c r="G157" i="9"/>
  <c r="G158" i="9"/>
  <c r="G159" i="9"/>
  <c r="G156" i="9"/>
  <c r="G151" i="9"/>
  <c r="G152" i="9"/>
  <c r="G153" i="9"/>
  <c r="G154" i="9"/>
  <c r="G146" i="9"/>
  <c r="G147" i="9"/>
  <c r="G148" i="9"/>
  <c r="G149" i="9"/>
  <c r="G142" i="9"/>
  <c r="G143" i="9"/>
  <c r="G144" i="9"/>
  <c r="G130" i="9"/>
  <c r="G131" i="9"/>
  <c r="G132" i="9"/>
  <c r="G133" i="9"/>
  <c r="G125" i="9"/>
  <c r="G126" i="9"/>
  <c r="G127" i="9"/>
  <c r="G128" i="9"/>
  <c r="G120" i="9"/>
  <c r="G121" i="9"/>
  <c r="G122" i="9"/>
  <c r="G123" i="9"/>
  <c r="G101" i="9"/>
  <c r="G96" i="9"/>
  <c r="G91" i="9"/>
  <c r="G80" i="9"/>
  <c r="G81" i="9"/>
  <c r="G82" i="9"/>
  <c r="G83" i="9"/>
  <c r="G75" i="9"/>
  <c r="G76" i="9"/>
  <c r="G77" i="9"/>
  <c r="G78" i="9"/>
  <c r="G40" i="9"/>
  <c r="G39" i="9"/>
  <c r="G35" i="9"/>
  <c r="G36" i="9"/>
  <c r="G37" i="9"/>
  <c r="G34" i="9"/>
  <c r="G30" i="9"/>
  <c r="G29" i="9"/>
  <c r="M25" i="9"/>
  <c r="N190" i="9"/>
  <c r="N189" i="9"/>
  <c r="N188" i="9"/>
  <c r="N187" i="9"/>
  <c r="N180" i="9"/>
  <c r="N179" i="9"/>
  <c r="N178" i="9"/>
  <c r="N177" i="9"/>
  <c r="N176" i="9"/>
  <c r="N171" i="9" s="1"/>
  <c r="N165" i="9"/>
  <c r="N161" i="9"/>
  <c r="N155" i="9"/>
  <c r="N150" i="9"/>
  <c r="N145" i="9"/>
  <c r="M140" i="9"/>
  <c r="N140" i="9"/>
  <c r="N129" i="9"/>
  <c r="N124" i="9"/>
  <c r="N119" i="9"/>
  <c r="N118" i="9"/>
  <c r="N117" i="9"/>
  <c r="N116" i="9"/>
  <c r="N115" i="9"/>
  <c r="N100" i="9"/>
  <c r="N95" i="9"/>
  <c r="N90" i="9"/>
  <c r="N86" i="9"/>
  <c r="N85" i="9" s="1"/>
  <c r="N79" i="9"/>
  <c r="N74" i="9"/>
  <c r="N70" i="9"/>
  <c r="N71" i="9"/>
  <c r="N107" i="9" s="1"/>
  <c r="N72" i="9"/>
  <c r="N108" i="9" s="1"/>
  <c r="N73" i="9"/>
  <c r="N109" i="9" s="1"/>
  <c r="N45" i="9"/>
  <c r="N46" i="9"/>
  <c r="N41" i="9" s="1"/>
  <c r="N47" i="9"/>
  <c r="N42" i="9" s="1"/>
  <c r="N48" i="9"/>
  <c r="N49" i="9"/>
  <c r="N54" i="9"/>
  <c r="N33" i="9"/>
  <c r="N31" i="9"/>
  <c r="N32" i="9"/>
  <c r="N25" i="9"/>
  <c r="N24" i="9"/>
  <c r="N61" i="9" l="1"/>
  <c r="N172" i="9"/>
  <c r="N173" i="9"/>
  <c r="N174" i="9"/>
  <c r="N160" i="9"/>
  <c r="N136" i="9"/>
  <c r="N135" i="9" s="1"/>
  <c r="N60" i="9"/>
  <c r="N28" i="9"/>
  <c r="N106" i="9"/>
  <c r="N175" i="9"/>
  <c r="N197" i="9"/>
  <c r="N202" i="9" s="1"/>
  <c r="N185" i="9"/>
  <c r="N38" i="9"/>
  <c r="N44" i="9"/>
  <c r="N27" i="9"/>
  <c r="N63" i="9" s="1"/>
  <c r="N199" i="9"/>
  <c r="N198" i="9"/>
  <c r="N114" i="9"/>
  <c r="N69" i="9"/>
  <c r="N105" i="9" s="1"/>
  <c r="N26" i="9"/>
  <c r="N62" i="9" s="1"/>
  <c r="K33" i="9"/>
  <c r="N170" i="9" l="1"/>
  <c r="N196" i="9"/>
  <c r="N201" i="9" s="1"/>
  <c r="N23" i="9"/>
  <c r="N59" i="9" s="1"/>
  <c r="N203" i="9"/>
  <c r="N204" i="9"/>
  <c r="H25" i="9"/>
  <c r="I25" i="9"/>
  <c r="J25" i="9"/>
  <c r="K25" i="9"/>
  <c r="L25" i="9"/>
  <c r="H24" i="9"/>
  <c r="I24" i="9"/>
  <c r="J24" i="9"/>
  <c r="K24" i="9"/>
  <c r="L24" i="9"/>
  <c r="M24" i="9"/>
  <c r="N195" i="9" l="1"/>
  <c r="N200" i="9" s="1"/>
  <c r="H73" i="9"/>
  <c r="I73" i="9"/>
  <c r="J73" i="9"/>
  <c r="K73" i="9"/>
  <c r="L73" i="9"/>
  <c r="M73" i="9"/>
  <c r="H72" i="9"/>
  <c r="I72" i="9"/>
  <c r="J72" i="9"/>
  <c r="K72" i="9"/>
  <c r="L72" i="9"/>
  <c r="M72" i="9"/>
  <c r="H71" i="9"/>
  <c r="I71" i="9"/>
  <c r="J71" i="9"/>
  <c r="K71" i="9"/>
  <c r="L71" i="9"/>
  <c r="M71" i="9"/>
  <c r="H70" i="9"/>
  <c r="I70" i="9"/>
  <c r="J70" i="9"/>
  <c r="K70" i="9"/>
  <c r="L70" i="9"/>
  <c r="M70" i="9"/>
  <c r="H69" i="9" l="1"/>
  <c r="K69" i="9"/>
  <c r="L69" i="9"/>
  <c r="J69" i="9"/>
  <c r="M69" i="9"/>
  <c r="I69" i="9"/>
  <c r="M79" i="9"/>
  <c r="L79" i="9"/>
  <c r="K79" i="9"/>
  <c r="J79" i="9"/>
  <c r="I79" i="9"/>
  <c r="H79" i="9"/>
  <c r="M190" i="9"/>
  <c r="L190" i="9"/>
  <c r="K190" i="9"/>
  <c r="J190" i="9"/>
  <c r="I190" i="9"/>
  <c r="H190" i="9"/>
  <c r="M189" i="9"/>
  <c r="L189" i="9"/>
  <c r="K189" i="9"/>
  <c r="I189" i="9"/>
  <c r="H189" i="9"/>
  <c r="M188" i="9"/>
  <c r="L188" i="9"/>
  <c r="K188" i="9"/>
  <c r="I188" i="9"/>
  <c r="H188" i="9"/>
  <c r="M187" i="9"/>
  <c r="L187" i="9"/>
  <c r="K187" i="9"/>
  <c r="I187" i="9"/>
  <c r="H187" i="9"/>
  <c r="L186" i="9"/>
  <c r="I186" i="9"/>
  <c r="H186" i="9"/>
  <c r="J185" i="9"/>
  <c r="M180" i="9"/>
  <c r="L180" i="9"/>
  <c r="K180" i="9"/>
  <c r="J180" i="9"/>
  <c r="I180" i="9"/>
  <c r="H180" i="9"/>
  <c r="M179" i="9"/>
  <c r="M174" i="9" s="1"/>
  <c r="L179" i="9"/>
  <c r="K179" i="9"/>
  <c r="I179" i="9"/>
  <c r="I174" i="9" s="1"/>
  <c r="H179" i="9"/>
  <c r="H174" i="9" s="1"/>
  <c r="M178" i="9"/>
  <c r="L178" i="9"/>
  <c r="L173" i="9" s="1"/>
  <c r="K178" i="9"/>
  <c r="J178" i="9"/>
  <c r="J173" i="9" s="1"/>
  <c r="I178" i="9"/>
  <c r="H178" i="9"/>
  <c r="H173" i="9" s="1"/>
  <c r="M177" i="9"/>
  <c r="L177" i="9"/>
  <c r="K177" i="9"/>
  <c r="I177" i="9"/>
  <c r="H177" i="9"/>
  <c r="M176" i="9"/>
  <c r="M171" i="9" s="1"/>
  <c r="L176" i="9"/>
  <c r="K176" i="9"/>
  <c r="K171" i="9" s="1"/>
  <c r="I176" i="9"/>
  <c r="I171" i="9" s="1"/>
  <c r="H176" i="9"/>
  <c r="M165" i="9"/>
  <c r="L165" i="9"/>
  <c r="K165" i="9"/>
  <c r="J165" i="9"/>
  <c r="I165" i="9"/>
  <c r="H165" i="9"/>
  <c r="M161" i="9"/>
  <c r="M136" i="9" s="1"/>
  <c r="L160" i="9"/>
  <c r="I161" i="9"/>
  <c r="H161" i="9"/>
  <c r="Q160" i="9"/>
  <c r="K160" i="9"/>
  <c r="J160" i="9"/>
  <c r="M155" i="9"/>
  <c r="L155" i="9"/>
  <c r="K155" i="9"/>
  <c r="J155" i="9"/>
  <c r="I155" i="9"/>
  <c r="H155" i="9"/>
  <c r="M150" i="9"/>
  <c r="L150" i="9"/>
  <c r="K150" i="9"/>
  <c r="J150" i="9"/>
  <c r="I150" i="9"/>
  <c r="H150" i="9"/>
  <c r="M145" i="9"/>
  <c r="L145" i="9"/>
  <c r="K145" i="9"/>
  <c r="J145" i="9"/>
  <c r="I145" i="9"/>
  <c r="H145" i="9"/>
  <c r="H141" i="9"/>
  <c r="L140" i="9"/>
  <c r="K140" i="9"/>
  <c r="J140" i="9"/>
  <c r="I140" i="9"/>
  <c r="M129" i="9"/>
  <c r="L129" i="9"/>
  <c r="K129" i="9"/>
  <c r="J129" i="9"/>
  <c r="I129" i="9"/>
  <c r="H129" i="9"/>
  <c r="M124" i="9"/>
  <c r="L124" i="9"/>
  <c r="K124" i="9"/>
  <c r="J124" i="9"/>
  <c r="I124" i="9"/>
  <c r="H124" i="9"/>
  <c r="M119" i="9"/>
  <c r="L119" i="9"/>
  <c r="K119" i="9"/>
  <c r="J119" i="9"/>
  <c r="I119" i="9"/>
  <c r="H119" i="9"/>
  <c r="M118" i="9"/>
  <c r="L118" i="9"/>
  <c r="K118" i="9"/>
  <c r="J118" i="9"/>
  <c r="I118" i="9"/>
  <c r="H118" i="9"/>
  <c r="M117" i="9"/>
  <c r="L117" i="9"/>
  <c r="K117" i="9"/>
  <c r="J117" i="9"/>
  <c r="I117" i="9"/>
  <c r="H117" i="9"/>
  <c r="M116" i="9"/>
  <c r="L116" i="9"/>
  <c r="K116" i="9"/>
  <c r="J116" i="9"/>
  <c r="I116" i="9"/>
  <c r="H116" i="9"/>
  <c r="M115" i="9"/>
  <c r="L115" i="9"/>
  <c r="K115" i="9"/>
  <c r="J115" i="9"/>
  <c r="I115" i="9"/>
  <c r="H115" i="9"/>
  <c r="K108" i="9"/>
  <c r="G100" i="9"/>
  <c r="M100" i="9"/>
  <c r="L100" i="9"/>
  <c r="K100" i="9"/>
  <c r="J100" i="9"/>
  <c r="I100" i="9"/>
  <c r="H100" i="9"/>
  <c r="G95" i="9"/>
  <c r="M95" i="9"/>
  <c r="L95" i="9"/>
  <c r="K95" i="9"/>
  <c r="J95" i="9"/>
  <c r="I95" i="9"/>
  <c r="H95" i="9"/>
  <c r="G90" i="9"/>
  <c r="M90" i="9"/>
  <c r="L90" i="9"/>
  <c r="K90" i="9"/>
  <c r="J90" i="9"/>
  <c r="I90" i="9"/>
  <c r="H90" i="9"/>
  <c r="G89" i="9"/>
  <c r="G88" i="9"/>
  <c r="G87" i="9"/>
  <c r="M86" i="9"/>
  <c r="M106" i="9" s="1"/>
  <c r="L86" i="9"/>
  <c r="L85" i="9" s="1"/>
  <c r="K86" i="9"/>
  <c r="K85" i="9" s="1"/>
  <c r="J86" i="9"/>
  <c r="J85" i="9" s="1"/>
  <c r="I86" i="9"/>
  <c r="I106" i="9" s="1"/>
  <c r="H86" i="9"/>
  <c r="H85" i="9" s="1"/>
  <c r="G70" i="9"/>
  <c r="Q74" i="9"/>
  <c r="M74" i="9"/>
  <c r="L74" i="9"/>
  <c r="K74" i="9"/>
  <c r="J74" i="9"/>
  <c r="I74" i="9"/>
  <c r="H74" i="9"/>
  <c r="M109" i="9"/>
  <c r="L109" i="9"/>
  <c r="K109" i="9"/>
  <c r="J109" i="9"/>
  <c r="I109" i="9"/>
  <c r="H109" i="9"/>
  <c r="M108" i="9"/>
  <c r="L108" i="9"/>
  <c r="J108" i="9"/>
  <c r="I108" i="9"/>
  <c r="H108" i="9"/>
  <c r="M107" i="9"/>
  <c r="L107" i="9"/>
  <c r="K107" i="9"/>
  <c r="J107" i="9"/>
  <c r="I107" i="9"/>
  <c r="H107" i="9"/>
  <c r="G58" i="9"/>
  <c r="G57" i="9"/>
  <c r="G56" i="9"/>
  <c r="G55" i="9"/>
  <c r="M54" i="9"/>
  <c r="L54" i="9"/>
  <c r="K54" i="9"/>
  <c r="J54" i="9"/>
  <c r="I54" i="9"/>
  <c r="H54" i="9"/>
  <c r="G53" i="9"/>
  <c r="G52" i="9"/>
  <c r="G51" i="9"/>
  <c r="G50" i="9"/>
  <c r="M49" i="9"/>
  <c r="L49" i="9"/>
  <c r="K49" i="9"/>
  <c r="J49" i="9"/>
  <c r="I49" i="9"/>
  <c r="H49" i="9"/>
  <c r="M48" i="9"/>
  <c r="L48" i="9"/>
  <c r="K48" i="9"/>
  <c r="J48" i="9"/>
  <c r="I48" i="9"/>
  <c r="H48" i="9"/>
  <c r="M47" i="9"/>
  <c r="M42" i="9" s="1"/>
  <c r="L47" i="9"/>
  <c r="L42" i="9" s="1"/>
  <c r="K47" i="9"/>
  <c r="K42" i="9" s="1"/>
  <c r="J47" i="9"/>
  <c r="J42" i="9" s="1"/>
  <c r="I47" i="9"/>
  <c r="I42" i="9" s="1"/>
  <c r="H47" i="9"/>
  <c r="H42" i="9" s="1"/>
  <c r="M46" i="9"/>
  <c r="M41" i="9" s="1"/>
  <c r="L46" i="9"/>
  <c r="L41" i="9" s="1"/>
  <c r="K46" i="9"/>
  <c r="K41" i="9" s="1"/>
  <c r="J46" i="9"/>
  <c r="J41" i="9" s="1"/>
  <c r="I46" i="9"/>
  <c r="H46" i="9"/>
  <c r="H41" i="9" s="1"/>
  <c r="M45" i="9"/>
  <c r="L45" i="9"/>
  <c r="L60" i="9" s="1"/>
  <c r="K45" i="9"/>
  <c r="J45" i="9"/>
  <c r="I45" i="9"/>
  <c r="H45" i="9"/>
  <c r="M33" i="9"/>
  <c r="L33" i="9"/>
  <c r="J33" i="9"/>
  <c r="I33" i="9"/>
  <c r="H33" i="9"/>
  <c r="M32" i="9"/>
  <c r="L32" i="9"/>
  <c r="K32" i="9"/>
  <c r="J32" i="9"/>
  <c r="J27" i="9" s="1"/>
  <c r="I32" i="9"/>
  <c r="I27" i="9" s="1"/>
  <c r="H32" i="9"/>
  <c r="M31" i="9"/>
  <c r="L31" i="9"/>
  <c r="K31" i="9"/>
  <c r="J31" i="9"/>
  <c r="J26" i="9" s="1"/>
  <c r="I31" i="9"/>
  <c r="I26" i="9" s="1"/>
  <c r="H31" i="9"/>
  <c r="Q28" i="9"/>
  <c r="H172" i="9" l="1"/>
  <c r="I173" i="9"/>
  <c r="H171" i="9"/>
  <c r="K174" i="9"/>
  <c r="L172" i="9"/>
  <c r="L171" i="9"/>
  <c r="M172" i="9"/>
  <c r="M173" i="9"/>
  <c r="G141" i="9"/>
  <c r="H136" i="9"/>
  <c r="I172" i="9"/>
  <c r="I160" i="9"/>
  <c r="I136" i="9"/>
  <c r="K172" i="9"/>
  <c r="K173" i="9"/>
  <c r="K198" i="9" s="1"/>
  <c r="L174" i="9"/>
  <c r="H105" i="9"/>
  <c r="L106" i="9"/>
  <c r="G165" i="9"/>
  <c r="G190" i="9"/>
  <c r="G176" i="9"/>
  <c r="G186" i="9"/>
  <c r="G79" i="9"/>
  <c r="M38" i="9"/>
  <c r="G74" i="9"/>
  <c r="G139" i="9"/>
  <c r="G189" i="9"/>
  <c r="M44" i="9"/>
  <c r="G138" i="9"/>
  <c r="G161" i="9"/>
  <c r="G188" i="9"/>
  <c r="G187" i="9"/>
  <c r="G115" i="9"/>
  <c r="G116" i="9"/>
  <c r="G117" i="9"/>
  <c r="G118" i="9"/>
  <c r="G119" i="9"/>
  <c r="G124" i="9"/>
  <c r="G129" i="9"/>
  <c r="G137" i="9"/>
  <c r="G178" i="9"/>
  <c r="G179" i="9"/>
  <c r="G180" i="9"/>
  <c r="G31" i="9"/>
  <c r="G26" i="9" s="1"/>
  <c r="H27" i="9"/>
  <c r="H63" i="9" s="1"/>
  <c r="G32" i="9"/>
  <c r="G27" i="9" s="1"/>
  <c r="G42" i="9"/>
  <c r="G145" i="9"/>
  <c r="G150" i="9"/>
  <c r="G155" i="9"/>
  <c r="M160" i="9"/>
  <c r="M135" i="9"/>
  <c r="G177" i="9"/>
  <c r="G72" i="9"/>
  <c r="G108" i="9" s="1"/>
  <c r="J62" i="9"/>
  <c r="I28" i="9"/>
  <c r="H38" i="9"/>
  <c r="J61" i="9"/>
  <c r="K38" i="9"/>
  <c r="M114" i="9"/>
  <c r="G25" i="9"/>
  <c r="M27" i="9"/>
  <c r="M63" i="9" s="1"/>
  <c r="G49" i="9"/>
  <c r="H106" i="9"/>
  <c r="K27" i="9"/>
  <c r="K63" i="9" s="1"/>
  <c r="M175" i="9"/>
  <c r="G24" i="9"/>
  <c r="M26" i="9"/>
  <c r="M62" i="9" s="1"/>
  <c r="M28" i="9"/>
  <c r="I61" i="9"/>
  <c r="I41" i="9"/>
  <c r="G41" i="9" s="1"/>
  <c r="J38" i="9"/>
  <c r="J44" i="9"/>
  <c r="K26" i="9"/>
  <c r="K62" i="9" s="1"/>
  <c r="K28" i="9"/>
  <c r="L28" i="9"/>
  <c r="L26" i="9"/>
  <c r="L62" i="9" s="1"/>
  <c r="L27" i="9"/>
  <c r="L63" i="9" s="1"/>
  <c r="L38" i="9"/>
  <c r="H28" i="9"/>
  <c r="G71" i="9"/>
  <c r="G107" i="9" s="1"/>
  <c r="L199" i="9"/>
  <c r="J197" i="9"/>
  <c r="J60" i="9"/>
  <c r="L175" i="9"/>
  <c r="J28" i="9"/>
  <c r="H44" i="9"/>
  <c r="K196" i="9"/>
  <c r="L185" i="9"/>
  <c r="M85" i="9"/>
  <c r="M105" i="9" s="1"/>
  <c r="I185" i="9"/>
  <c r="I63" i="9"/>
  <c r="I44" i="9"/>
  <c r="J199" i="9"/>
  <c r="K185" i="9"/>
  <c r="L135" i="9"/>
  <c r="K61" i="9"/>
  <c r="K44" i="9"/>
  <c r="G48" i="9"/>
  <c r="H140" i="9"/>
  <c r="G140" i="9" s="1"/>
  <c r="K135" i="9"/>
  <c r="M185" i="9"/>
  <c r="K105" i="9"/>
  <c r="K106" i="9"/>
  <c r="G33" i="9"/>
  <c r="G73" i="9"/>
  <c r="G109" i="9" s="1"/>
  <c r="I135" i="9"/>
  <c r="H160" i="9"/>
  <c r="H60" i="9"/>
  <c r="M61" i="9"/>
  <c r="G45" i="9"/>
  <c r="G47" i="9"/>
  <c r="I85" i="9"/>
  <c r="I105" i="9" s="1"/>
  <c r="K199" i="9"/>
  <c r="M199" i="9"/>
  <c r="G46" i="9"/>
  <c r="L197" i="9"/>
  <c r="I175" i="9"/>
  <c r="L44" i="9"/>
  <c r="M198" i="9"/>
  <c r="J105" i="9"/>
  <c r="L105" i="9"/>
  <c r="I60" i="9"/>
  <c r="M60" i="9"/>
  <c r="H114" i="9"/>
  <c r="K175" i="9"/>
  <c r="G86" i="9"/>
  <c r="G85" i="9" s="1"/>
  <c r="K114" i="9"/>
  <c r="I198" i="9"/>
  <c r="L114" i="9"/>
  <c r="H26" i="9"/>
  <c r="H62" i="9" s="1"/>
  <c r="G54" i="9"/>
  <c r="J106" i="9"/>
  <c r="I114" i="9"/>
  <c r="K60" i="9"/>
  <c r="H61" i="9"/>
  <c r="L61" i="9"/>
  <c r="I62" i="9"/>
  <c r="J63" i="9"/>
  <c r="H175" i="9"/>
  <c r="J175" i="9"/>
  <c r="J198" i="9"/>
  <c r="H185" i="9"/>
  <c r="J114" i="9"/>
  <c r="J135" i="9"/>
  <c r="I197" i="9"/>
  <c r="L198" i="9"/>
  <c r="I199" i="9"/>
  <c r="M196" i="9" l="1"/>
  <c r="M201" i="9" s="1"/>
  <c r="G174" i="9"/>
  <c r="M23" i="9"/>
  <c r="M59" i="9" s="1"/>
  <c r="G172" i="9"/>
  <c r="G175" i="9"/>
  <c r="G171" i="9"/>
  <c r="G185" i="9"/>
  <c r="G136" i="9"/>
  <c r="G160" i="9"/>
  <c r="G173" i="9"/>
  <c r="G114" i="9"/>
  <c r="I202" i="9"/>
  <c r="J203" i="9"/>
  <c r="G69" i="9"/>
  <c r="G105" i="9" s="1"/>
  <c r="G62" i="9"/>
  <c r="G61" i="9"/>
  <c r="K204" i="9"/>
  <c r="K23" i="9"/>
  <c r="K59" i="9" s="1"/>
  <c r="H23" i="9"/>
  <c r="H59" i="9" s="1"/>
  <c r="J202" i="9"/>
  <c r="G44" i="9"/>
  <c r="L23" i="9"/>
  <c r="L59" i="9" s="1"/>
  <c r="G38" i="9"/>
  <c r="I38" i="9"/>
  <c r="I23" i="9" s="1"/>
  <c r="I59" i="9" s="1"/>
  <c r="I204" i="9"/>
  <c r="J204" i="9"/>
  <c r="L204" i="9"/>
  <c r="J23" i="9"/>
  <c r="J59" i="9" s="1"/>
  <c r="L202" i="9"/>
  <c r="K203" i="9"/>
  <c r="H196" i="9"/>
  <c r="G63" i="9"/>
  <c r="K170" i="9"/>
  <c r="G60" i="9"/>
  <c r="K201" i="9"/>
  <c r="I170" i="9"/>
  <c r="M170" i="9"/>
  <c r="M204" i="9"/>
  <c r="K197" i="9"/>
  <c r="K202" i="9" s="1"/>
  <c r="I196" i="9"/>
  <c r="M203" i="9"/>
  <c r="L203" i="9"/>
  <c r="M197" i="9"/>
  <c r="M202" i="9" s="1"/>
  <c r="H197" i="9"/>
  <c r="L170" i="9"/>
  <c r="H170" i="9"/>
  <c r="H135" i="9"/>
  <c r="G135" i="9" s="1"/>
  <c r="L196" i="9"/>
  <c r="J196" i="9"/>
  <c r="J195" i="9" s="1"/>
  <c r="G28" i="9"/>
  <c r="H198" i="9"/>
  <c r="G198" i="9" s="1"/>
  <c r="I203" i="9"/>
  <c r="H199" i="9"/>
  <c r="G199" i="9" s="1"/>
  <c r="G106" i="9"/>
  <c r="J170" i="9"/>
  <c r="G170" i="9" l="1"/>
  <c r="H201" i="9"/>
  <c r="G196" i="9"/>
  <c r="G201" i="9" s="1"/>
  <c r="G197" i="9"/>
  <c r="G202" i="9" s="1"/>
  <c r="K195" i="9"/>
  <c r="K200" i="9" s="1"/>
  <c r="G203" i="9"/>
  <c r="G23" i="9"/>
  <c r="G59" i="9" s="1"/>
  <c r="J200" i="9"/>
  <c r="I195" i="9"/>
  <c r="I200" i="9" s="1"/>
  <c r="I201" i="9"/>
  <c r="M195" i="9"/>
  <c r="M200" i="9" s="1"/>
  <c r="G204" i="9"/>
  <c r="H204" i="9"/>
  <c r="H203" i="9"/>
  <c r="H202" i="9"/>
  <c r="H195" i="9"/>
  <c r="L195" i="9"/>
  <c r="L200" i="9" s="1"/>
  <c r="L201" i="9"/>
  <c r="J201" i="9"/>
  <c r="G195" i="9" l="1"/>
  <c r="G200" i="9" s="1"/>
  <c r="H200" i="9"/>
</calcChain>
</file>

<file path=xl/sharedStrings.xml><?xml version="1.0" encoding="utf-8"?>
<sst xmlns="http://schemas.openxmlformats.org/spreadsheetml/2006/main" count="448" uniqueCount="134">
  <si>
    <t>Наименование мероприятия муниципальной программы Омской области (далее - муниципальная программа)</t>
  </si>
  <si>
    <t>№ пп</t>
  </si>
  <si>
    <t>срок реализации мероприятия муниципальной программы</t>
  </si>
  <si>
    <t>с (год)</t>
  </si>
  <si>
    <t>по (год)</t>
  </si>
  <si>
    <t xml:space="preserve">Ответственный исполнитель за реализацию мероприятия муниципальной программы </t>
  </si>
  <si>
    <t>Целевые индикаторы реализация мероприятия (группы мероприятий) муниципальной программы</t>
  </si>
  <si>
    <t>Наименование</t>
  </si>
  <si>
    <t>Единица измерения</t>
  </si>
  <si>
    <t>Значение</t>
  </si>
  <si>
    <t>Всего</t>
  </si>
  <si>
    <t>в т.ч. по годам реализации муниципальной программы</t>
  </si>
  <si>
    <t>Источник финансирования</t>
  </si>
  <si>
    <t>Задача 1 - Поддержка сельскохозяйственной деятельности малых форм хозяйствования и создание условий для их развития</t>
  </si>
  <si>
    <t>х</t>
  </si>
  <si>
    <t>1.1.</t>
  </si>
  <si>
    <t>1.1.1</t>
  </si>
  <si>
    <t>1.1.2</t>
  </si>
  <si>
    <t>Задача 1 подпрограммы - Создание условий для реализации сельскохозяйственной продукции, производимой малыми формами хозяйствования, стимулирование их с целью увеличения количества продукции, сдаваемой заготовительным и перерабатывающим предприятиям</t>
  </si>
  <si>
    <t>Управление сельского хозяйства</t>
  </si>
  <si>
    <t>Задача 1 подпрограммы - Обеспечение высококвалифицированными кадрами АПК и создание условий для привлекательности работы на селе</t>
  </si>
  <si>
    <t>2.1.</t>
  </si>
  <si>
    <t>2.1.1</t>
  </si>
  <si>
    <t>2.1.2</t>
  </si>
  <si>
    <t xml:space="preserve">Количество субсидированного молока, сданного гражданами ведущими ЛПХ, на промышленную переработку, </t>
  </si>
  <si>
    <t>тонн</t>
  </si>
  <si>
    <t>Объем субсидируемых кредитов</t>
  </si>
  <si>
    <t>млн. руб.</t>
  </si>
  <si>
    <t>чел.</t>
  </si>
  <si>
    <t>%</t>
  </si>
  <si>
    <t>Итого по подпрограмме 1 муниципальной программы</t>
  </si>
  <si>
    <t>Итого по подпрограмме 2 муниципальной программы</t>
  </si>
  <si>
    <t>ВСЕГО по муниципальной программы</t>
  </si>
  <si>
    <t>Коэффициент соблюдения муниципальным районом уровня софинансирования, установленного в качестве условия предоставления субсидий по мероприятиям не требующих капитальных затрат</t>
  </si>
  <si>
    <t>Объем финансирования мероприятия муниципальной программы (рублей)</t>
  </si>
  <si>
    <t>МЕРОПРИЯТИЯ</t>
  </si>
  <si>
    <t>муниципальной программы Исилькульского муниципального района Омской области</t>
  </si>
  <si>
    <t>Подпрограмма «Поддержка малых форм хозяйствования»</t>
  </si>
  <si>
    <t>1</t>
  </si>
  <si>
    <t>Задача 2 подпрограммы - Обеспечение доступа малых форм хозяйствования к субсидируемым кредитам банков</t>
  </si>
  <si>
    <t>Всего, из них расходы за счет:</t>
  </si>
  <si>
    <t>1. Налоговых и неналоговых доходов, поступлений нецелевого характера из областного бюджета</t>
  </si>
  <si>
    <t>2. Поступления целевого характера из областного бюджета</t>
  </si>
  <si>
    <t>3. Поступлений целевого характера из бюджетов поселений</t>
  </si>
  <si>
    <t>4. Иные источники, в том числе:</t>
  </si>
  <si>
    <t>Задача 2 - Обеспечение эффективной деятельности Управления как ответственного исполнителя муниципальной программы</t>
  </si>
  <si>
    <t xml:space="preserve">Подпрограмма "Обеспечение реализации муниципальной программы" </t>
  </si>
  <si>
    <t>Цель подпрограммы - Поддержка сельскохозяйственной деятельности малых форм хозяйствования и создание условий для их развития</t>
  </si>
  <si>
    <t xml:space="preserve"> </t>
  </si>
  <si>
    <t>Количество руководителей, специалистов и рабочих массовых профессий организаций, индивидуальных предпринимателей, осуществляющих переработку и (или) производство сельскохозяйственной продукции, прошедших переподготовку и повышение квалификации</t>
  </si>
  <si>
    <t>1.</t>
  </si>
  <si>
    <t>1.1.1.</t>
  </si>
  <si>
    <t>1.1.1.1.</t>
  </si>
  <si>
    <t>1.1.2.</t>
  </si>
  <si>
    <t>Улучшение жилищных условий сельского населения в Исилькульском районе  Омской области</t>
  </si>
  <si>
    <t>X</t>
  </si>
  <si>
    <t xml:space="preserve">1. Налоговых и неналоговых доходов, поступлений не целевого характера </t>
  </si>
  <si>
    <t>2021</t>
  </si>
  <si>
    <t>Строительство жилья, предоставляемого по договору найма жилого помещения</t>
  </si>
  <si>
    <t>Приобретение жилья, предоставляемого по договору найма жилого помещения</t>
  </si>
  <si>
    <t>Ввод в эксплуатацию жилых домов</t>
  </si>
  <si>
    <t>м²</t>
  </si>
  <si>
    <t>Количество приобретенного  жилья, предоставляемого по договору найма жилого помещения</t>
  </si>
  <si>
    <t>2.</t>
  </si>
  <si>
    <t>км</t>
  </si>
  <si>
    <t>Итого по подпрограмме 3 муниципальной программы</t>
  </si>
  <si>
    <t>2.1.1.</t>
  </si>
  <si>
    <t>2.1.1.1.</t>
  </si>
  <si>
    <t>2.1.2.</t>
  </si>
  <si>
    <t>2.1.3.</t>
  </si>
  <si>
    <t>2.1.3.1.</t>
  </si>
  <si>
    <t>2.2.</t>
  </si>
  <si>
    <t>2.2.1.</t>
  </si>
  <si>
    <t>2.2.1.1.</t>
  </si>
  <si>
    <t>2.2.2.</t>
  </si>
  <si>
    <t>2.2.2.1.</t>
  </si>
  <si>
    <t xml:space="preserve">Развитие социальной,  инженерной инфраструктуры и благоустройство  территорий поселений Исилькульского муниципального района                                                                                                                          </t>
  </si>
  <si>
    <t>Количество проведенных конкурсов, соревнований по направлениям сельскохозяйственного производства</t>
  </si>
  <si>
    <t>ед.</t>
  </si>
  <si>
    <t>Приложение № 4</t>
  </si>
  <si>
    <t>к муниципальной программе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</t>
  </si>
  <si>
    <t>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</t>
  </si>
  <si>
    <t xml:space="preserve">Цель муниципальной программы - Содействие развитию сельскохозяйственного производства, обеспечение продовольственной безопасности Исилькульского муниципального района, повышение уровня жизни населения в сельской местности, устойчивое развитие сельских территорий
</t>
  </si>
  <si>
    <t>Цель подпрограммы  - Обеспечение эффективной деятельности Управления</t>
  </si>
  <si>
    <t>Задача 2 подпрограммы - обеспечение эффективной деятельности Управления сельского хозяйства как ответственного исполнителя муниципальной программы</t>
  </si>
  <si>
    <t>Развитие малых форм хозяйствования</t>
  </si>
  <si>
    <t>Иные межбюджетные трансферты на предоставление субсидий гражданам, ведущим личное подсобное хозяйство (далее-ЛПХ), на возмещение части затрат по производству молока</t>
  </si>
  <si>
    <t xml:space="preserve">Возмещение части затрат на уплату процентов по кредитам </t>
  </si>
  <si>
    <t xml:space="preserve">Возмещение гражданам, ведущим ЛПХ, части затрат на уплату процентов по кредитам и займам </t>
  </si>
  <si>
    <t>Расходы на исполнение полномочий по возмещению части затрат ЛПХ на уплату процентов по кредитам и займам</t>
  </si>
  <si>
    <t>Развитие кадрового потенциала АПК</t>
  </si>
  <si>
    <t>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</si>
  <si>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Повышение эффективности деятельности управления в области развития АПК Исилькульского района</t>
  </si>
  <si>
    <t xml:space="preserve">Проведение конкурсов, соревнований по направлениям сельскохозяйственного производства, а также награждений по результатам трудовой деятельности в АПК </t>
  </si>
  <si>
    <t>Цель подпрограммы - Устойчивое развитие сельских территорий Исилькульского муниципального района</t>
  </si>
  <si>
    <t>Задача 1 подпрограммы - Развитие жилищного строительства на территории  поселений Исилькульского района, содействие занятости  населения</t>
  </si>
  <si>
    <t>Задача 2 подпрограммы - Развитие комплексного обустройства сельских территорий</t>
  </si>
  <si>
    <t>Улучшение транспортной доступности сельских населенных пунктов Исилькульского района Омской области</t>
  </si>
  <si>
    <t>в том числе: разработка проектно - сметной документации (включая проведение инженерных изысканий) и государственной экспертизы</t>
  </si>
  <si>
    <t>Подпрограмма "Комплексное развитие сельских территорий"</t>
  </si>
  <si>
    <t>Задача 3 "Повышение качества жизни сельского населения Омской области, комплексное обустройство объектами социальной и инженерной инфраструктуры населенных пунктов, объектов агропромышленного комплекса, расположенных в сельской местности"</t>
  </si>
  <si>
    <t>Руководство и управление в сфере установленных функций органов местного самоуправления</t>
  </si>
  <si>
    <t>Доля выполненных работ по разработке проектно - сметной документации для строительства жилья, предоставляемого по договору найма жилого помещения</t>
  </si>
  <si>
    <t xml:space="preserve">Доля выполненных работ по разработке проектно - сметной документации по объекту "Водоснабжение с.Первотаровка Исилькульского муниципального района Омской области" </t>
  </si>
  <si>
    <t>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</t>
  </si>
  <si>
    <t xml:space="preserve">Ввод в эксплуатацию объекта  "Реконструкция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области" </t>
  </si>
  <si>
    <t xml:space="preserve">Доля выполненных работ по разработке проектно - сметной документации по объекту "Реконструкция автомобильной дороги Солнцевка -Петровка с устройством подъезда к ФАП в деревне Водяное Исилькульского муниципального района Омской области" </t>
  </si>
  <si>
    <t>Ввод в эксплуатацию объекта "Реконструкция внутрипоселковых водопроводных  сетей в д.Николайполь Исилькульского муниципального района Омской области"</t>
  </si>
  <si>
    <t>Строительство и реконструкция  поселковых водопроводов (Реконструкция внутрипоселковых водопроводных сетей в д.Николайполь Исилькульского муниципального района Омской области)</t>
  </si>
  <si>
    <t>2.1.2.1.</t>
  </si>
  <si>
    <t>Доля выполненных работ по разработке проектно - сметной документации по объекту "Реконструкция внутрипоселковых водопроводных  сетей в д.Николайполь Исилькульского муниципального района Омской области"</t>
  </si>
  <si>
    <t>Строительство автомобильной дороги к животноводческому комплексу в п. Лесной Исилькульского муниципального района Омской области</t>
  </si>
  <si>
    <t>Ввод в эксплуатацию автомобильной дороги к животноводческому комплексу в п. Лесной Исилькульского муниципального района Омской области</t>
  </si>
  <si>
    <t>Доля выполненных работ по разработке проектно - сметной документации по объекту автомобильной дороги к животноводческому комплексу в п. Лесной Исилькульского муниципального района Омской области</t>
  </si>
  <si>
    <t>2.1.3</t>
  </si>
  <si>
    <t xml:space="preserve">Выполнение прочих мероприятий в сфере сельского хозяйства </t>
  </si>
  <si>
    <t>Публикация статей о роли сельского хозяйства в Исилькульском районе</t>
  </si>
  <si>
    <t>Внутрипоселковые сети водоснабжения с.Первотаровка Исилькульского муниципального района Омской области</t>
  </si>
  <si>
    <t>Ввод в эксплуатацию объекта  Внутрипоселковые сети водоснабжения с.Первотаровка Исилькульского муниципального района Омской области</t>
  </si>
  <si>
    <t xml:space="preserve">Возмещение части затрат на повышение квалификации руководителей, специалистов и рабочих массовых профессий организаций, индивидуальных предпринимателей, осуществляющих переработку и (или) производство сельскохозяйственной продукции, а также на профессиональное обучение по программам подготовки и (или) переподготовки по профессии «Тракторист-машинист сельскохозяйственного производства»  </t>
  </si>
  <si>
    <t>1.1.3</t>
  </si>
  <si>
    <t>Субсидии гражданам, ведущим личное подсобное хозяйство, на производство молока</t>
  </si>
  <si>
    <t>Иные межбюджетные трансферты бюджетам поселений  на предоставление субсидий гражданам, ведущим личное подсобное хозяйство, на производство молока</t>
  </si>
  <si>
    <t>2027</t>
  </si>
  <si>
    <t>Внутрипоселковые сети водоснабжения  д.Аполлоновка Исилькульского муниципального района Омской области</t>
  </si>
  <si>
    <t>Ввод в эксплуатацию объекта  "Внутрипоселковые сети водоснабжения  д.Аполлоновка Исилькульского муниципального района Омской области"</t>
  </si>
  <si>
    <t>Доля выполненных работ по разработке проектно - сметной документации по объекту "Внутрипоселковые сети водоснабжения  д.Аполлоновка Исилькульского муниципального района Омской области"</t>
  </si>
  <si>
    <t xml:space="preserve">Приложение  к постановлению Администрации </t>
  </si>
  <si>
    <t>Администрация Исилькульского муниципального района, Управление Строительства, Архитектуры, Имущества и Вопросам ЖКХ АИМР ОО</t>
  </si>
  <si>
    <t xml:space="preserve">Администрация Исилькульского муниципального района, Управление Строительства, Архитектуры, Имущества и Вопросам ЖКХ АИМР ОО, </t>
  </si>
  <si>
    <t>Администрация Исилькульского муниципального района, Управление Строительства, Архитектуры, Имущества и Вопросам ЖКХ АИМР ОО, МУ "Исилькульский РЦ по КСГ"</t>
  </si>
  <si>
    <t xml:space="preserve">Администрация Исилькульского муниципального района, МУ "Исилькульский РЦ по КСГ" </t>
  </si>
  <si>
    <t>Управление Строительства, Архитектуры, Имущества и Вопросам ЖКХ АИМР ОО, МУ "Исилькульский РЦ по КСГ"</t>
  </si>
  <si>
    <t>Исилькульского муниципального района от 23.01.2025 г.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</si>
</sst>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7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 shrinkToFit="1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/>
    <xf numFmtId="4" fontId="2" fillId="0" borderId="3" xfId="0" applyNumberFormat="1" applyFont="1" applyFill="1" applyBorder="1" applyAlignment="1">
      <alignment vertical="top" wrapText="1"/>
    </xf>
    <xf numFmtId="2" fontId="2" fillId="0" borderId="0" xfId="0" applyNumberFormat="1" applyFont="1" applyFill="1"/>
    <xf numFmtId="4" fontId="2" fillId="0" borderId="3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/>
    </xf>
    <xf numFmtId="4" fontId="2" fillId="0" borderId="3" xfId="0" applyNumberFormat="1" applyFont="1" applyFill="1" applyBorder="1" applyAlignment="1"/>
    <xf numFmtId="0" fontId="6" fillId="0" borderId="0" xfId="0" applyFont="1" applyFill="1"/>
    <xf numFmtId="0" fontId="3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wrapText="1" shrinkToFit="1"/>
    </xf>
    <xf numFmtId="4" fontId="2" fillId="0" borderId="7" xfId="0" applyNumberFormat="1" applyFont="1" applyFill="1" applyBorder="1" applyAlignment="1">
      <alignment horizontal="center" vertical="top"/>
    </xf>
    <xf numFmtId="4" fontId="2" fillId="0" borderId="3" xfId="0" applyNumberFormat="1" applyFont="1" applyFill="1" applyBorder="1" applyAlignment="1">
      <alignment horizontal="center" vertical="top"/>
    </xf>
    <xf numFmtId="0" fontId="2" fillId="0" borderId="15" xfId="0" applyFont="1" applyFill="1" applyBorder="1"/>
    <xf numFmtId="2" fontId="2" fillId="0" borderId="0" xfId="0" applyNumberFormat="1" applyFont="1" applyFill="1" applyAlignment="1">
      <alignment horizontal="center"/>
    </xf>
    <xf numFmtId="4" fontId="2" fillId="0" borderId="3" xfId="0" applyNumberFormat="1" applyFont="1" applyFill="1" applyBorder="1" applyAlignment="1">
      <alignment horizontal="center" vertical="top" wrapText="1"/>
    </xf>
    <xf numFmtId="3" fontId="2" fillId="0" borderId="3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2" borderId="0" xfId="0" applyFont="1" applyFill="1"/>
    <xf numFmtId="0" fontId="2" fillId="2" borderId="3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 vertical="top" wrapText="1"/>
    </xf>
    <xf numFmtId="4" fontId="2" fillId="2" borderId="3" xfId="0" applyNumberFormat="1" applyFont="1" applyFill="1" applyBorder="1" applyAlignment="1">
      <alignment horizontal="right"/>
    </xf>
    <xf numFmtId="2" fontId="2" fillId="2" borderId="0" xfId="0" applyNumberFormat="1" applyFont="1" applyFill="1" applyAlignment="1">
      <alignment horizontal="center"/>
    </xf>
    <xf numFmtId="4" fontId="2" fillId="2" borderId="3" xfId="0" applyNumberFormat="1" applyFont="1" applyFill="1" applyBorder="1" applyAlignment="1">
      <alignment vertical="top" wrapText="1"/>
    </xf>
    <xf numFmtId="4" fontId="2" fillId="2" borderId="3" xfId="0" applyNumberFormat="1" applyFont="1" applyFill="1" applyBorder="1" applyAlignment="1"/>
    <xf numFmtId="4" fontId="2" fillId="2" borderId="7" xfId="0" applyNumberFormat="1" applyFont="1" applyFill="1" applyBorder="1" applyAlignment="1">
      <alignment horizontal="center" vertical="top"/>
    </xf>
    <xf numFmtId="4" fontId="2" fillId="2" borderId="3" xfId="0" applyNumberFormat="1" applyFont="1" applyFill="1" applyBorder="1" applyAlignment="1">
      <alignment horizontal="center" vertical="top"/>
    </xf>
    <xf numFmtId="4" fontId="2" fillId="2" borderId="3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2" fillId="0" borderId="12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14" fontId="2" fillId="0" borderId="23" xfId="0" applyNumberFormat="1" applyFont="1" applyFill="1" applyBorder="1" applyAlignment="1">
      <alignment horizontal="center" vertical="top"/>
    </xf>
    <xf numFmtId="14" fontId="2" fillId="0" borderId="25" xfId="0" applyNumberFormat="1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1" fillId="0" borderId="6" xfId="0" applyNumberFormat="1" applyFont="1" applyFill="1" applyBorder="1" applyAlignment="1">
      <alignment horizontal="center" vertical="center" wrapText="1"/>
    </xf>
    <xf numFmtId="1" fontId="1" fillId="0" borderId="7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4" fontId="2" fillId="0" borderId="17" xfId="0" applyNumberFormat="1" applyFont="1" applyFill="1" applyBorder="1" applyAlignment="1">
      <alignment horizontal="center" vertical="top"/>
    </xf>
    <xf numFmtId="14" fontId="2" fillId="0" borderId="24" xfId="0" applyNumberFormat="1" applyFont="1" applyFill="1" applyBorder="1" applyAlignment="1">
      <alignment horizontal="center" vertical="top"/>
    </xf>
    <xf numFmtId="14" fontId="2" fillId="0" borderId="1" xfId="0" applyNumberFormat="1" applyFont="1" applyFill="1" applyBorder="1" applyAlignment="1">
      <alignment horizontal="left" vertical="top" wrapText="1"/>
    </xf>
    <xf numFmtId="14" fontId="2" fillId="0" borderId="6" xfId="0" applyNumberFormat="1" applyFont="1" applyFill="1" applyBorder="1" applyAlignment="1">
      <alignment horizontal="left" vertical="top" wrapText="1"/>
    </xf>
    <xf numFmtId="14" fontId="2" fillId="0" borderId="7" xfId="0" applyNumberFormat="1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21" xfId="0" applyFont="1" applyFill="1" applyBorder="1" applyAlignment="1">
      <alignment horizontal="center" vertical="top" wrapText="1"/>
    </xf>
    <xf numFmtId="0" fontId="2" fillId="0" borderId="16" xfId="0" applyFont="1" applyFill="1" applyBorder="1" applyAlignment="1">
      <alignment horizontal="center" vertical="top"/>
    </xf>
    <xf numFmtId="0" fontId="2" fillId="0" borderId="22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  <xf numFmtId="49" fontId="2" fillId="0" borderId="10" xfId="0" applyNumberFormat="1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left" vertical="top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1" fillId="0" borderId="6" xfId="0" applyFont="1" applyFill="1" applyBorder="1"/>
    <xf numFmtId="0" fontId="1" fillId="0" borderId="7" xfId="0" applyFont="1" applyFill="1" applyBorder="1"/>
    <xf numFmtId="49" fontId="2" fillId="0" borderId="3" xfId="0" applyNumberFormat="1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vertical="top" wrapText="1"/>
    </xf>
    <xf numFmtId="0" fontId="0" fillId="0" borderId="26" xfId="0" applyFill="1" applyBorder="1" applyAlignment="1">
      <alignment vertical="top" wrapText="1"/>
    </xf>
    <xf numFmtId="0" fontId="2" fillId="0" borderId="3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/>
    </xf>
    <xf numFmtId="49" fontId="2" fillId="0" borderId="8" xfId="0" applyNumberFormat="1" applyFont="1" applyFill="1" applyBorder="1" applyAlignment="1">
      <alignment horizontal="center" vertical="top" wrapText="1"/>
    </xf>
    <xf numFmtId="49" fontId="2" fillId="0" borderId="9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0" fillId="0" borderId="2" xfId="0" applyFill="1" applyBorder="1" applyAlignment="1">
      <alignment wrapText="1"/>
    </xf>
    <xf numFmtId="0" fontId="0" fillId="0" borderId="26" xfId="0" applyFill="1" applyBorder="1" applyAlignment="1">
      <alignment wrapText="1"/>
    </xf>
    <xf numFmtId="0" fontId="2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2" fillId="0" borderId="0" xfId="0" applyFont="1" applyFill="1" applyAlignment="1">
      <alignment horizontal="center"/>
    </xf>
    <xf numFmtId="0" fontId="2" fillId="0" borderId="8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0" xfId="0" applyFont="1" applyFill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X204"/>
  <sheetViews>
    <sheetView tabSelected="1" view="pageBreakPreview" topLeftCell="G1" zoomScaleNormal="100" zoomScaleSheetLayoutView="100" workbookViewId="0">
      <selection activeCell="O2" sqref="O2:V2"/>
    </sheetView>
  </sheetViews>
  <sheetFormatPr defaultRowHeight="11.25" x14ac:dyDescent="0.2"/>
  <cols>
    <col min="1" max="1" width="5.42578125" style="1" customWidth="1"/>
    <col min="2" max="2" width="21" style="1" customWidth="1"/>
    <col min="3" max="3" width="6" style="1" customWidth="1"/>
    <col min="4" max="4" width="6.28515625" style="1" customWidth="1"/>
    <col min="5" max="5" width="16.140625" style="1" customWidth="1"/>
    <col min="6" max="6" width="28" style="1" customWidth="1"/>
    <col min="7" max="7" width="11.85546875" style="1" customWidth="1"/>
    <col min="8" max="8" width="10.85546875" style="1" customWidth="1"/>
    <col min="9" max="9" width="11" style="1" customWidth="1"/>
    <col min="10" max="10" width="12.140625" style="26" customWidth="1"/>
    <col min="11" max="11" width="10.85546875" style="26" customWidth="1"/>
    <col min="12" max="12" width="10.42578125" style="1" customWidth="1"/>
    <col min="13" max="14" width="11" style="1" customWidth="1"/>
    <col min="15" max="15" width="17.7109375" style="1" customWidth="1"/>
    <col min="16" max="16" width="4.85546875" style="1" customWidth="1"/>
    <col min="17" max="17" width="5.7109375" style="1" customWidth="1"/>
    <col min="18" max="18" width="6.140625" style="1" customWidth="1"/>
    <col min="19" max="19" width="6.42578125" style="1" customWidth="1"/>
    <col min="20" max="20" width="5.42578125" style="1" customWidth="1"/>
    <col min="21" max="21" width="4.85546875" style="1" customWidth="1"/>
    <col min="22" max="23" width="5.85546875" style="1" customWidth="1"/>
    <col min="24" max="24" width="5" style="1" customWidth="1"/>
    <col min="25" max="16384" width="9.140625" style="1"/>
  </cols>
  <sheetData>
    <row r="1" spans="1:24" x14ac:dyDescent="0.2">
      <c r="O1" s="1" t="s">
        <v>127</v>
      </c>
    </row>
    <row r="2" spans="1:24" ht="12.75" x14ac:dyDescent="0.2">
      <c r="O2" s="178" t="s">
        <v>133</v>
      </c>
      <c r="P2" s="179"/>
      <c r="Q2" s="179"/>
      <c r="R2" s="179"/>
      <c r="S2" s="179"/>
      <c r="T2" s="179"/>
      <c r="U2" s="179"/>
      <c r="V2" s="179"/>
    </row>
    <row r="4" spans="1:24" ht="11.25" customHeight="1" x14ac:dyDescent="0.2">
      <c r="O4" s="23" t="s">
        <v>79</v>
      </c>
      <c r="P4" s="23"/>
      <c r="Q4" s="23"/>
      <c r="R4" s="23"/>
      <c r="S4" s="23"/>
      <c r="T4" s="23"/>
      <c r="U4" s="23"/>
      <c r="V4" s="23"/>
      <c r="W4" s="23"/>
      <c r="X4" s="23"/>
    </row>
    <row r="5" spans="1:24" ht="18" customHeight="1" x14ac:dyDescent="0.2">
      <c r="O5" s="166" t="s">
        <v>80</v>
      </c>
      <c r="P5" s="167"/>
      <c r="Q5" s="167"/>
      <c r="R5" s="167"/>
      <c r="S5" s="167"/>
      <c r="T5" s="167"/>
      <c r="U5" s="167"/>
      <c r="V5" s="167"/>
      <c r="W5" s="167"/>
      <c r="X5" s="167"/>
    </row>
    <row r="6" spans="1:24" ht="15" customHeight="1" x14ac:dyDescent="0.2">
      <c r="O6" s="167"/>
      <c r="P6" s="167"/>
      <c r="Q6" s="167"/>
      <c r="R6" s="167"/>
      <c r="S6" s="167"/>
      <c r="T6" s="167"/>
      <c r="U6" s="167"/>
      <c r="V6" s="167"/>
      <c r="W6" s="167"/>
      <c r="X6" s="167"/>
    </row>
    <row r="7" spans="1:24" ht="12.75" customHeight="1" x14ac:dyDescent="0.2">
      <c r="O7" s="167"/>
      <c r="P7" s="167"/>
      <c r="Q7" s="167"/>
      <c r="R7" s="167"/>
      <c r="S7" s="167"/>
      <c r="T7" s="167"/>
      <c r="U7" s="167"/>
      <c r="V7" s="167"/>
      <c r="W7" s="167"/>
      <c r="X7" s="167"/>
    </row>
    <row r="8" spans="1:24" ht="11.25" customHeight="1" x14ac:dyDescent="0.2">
      <c r="L8" s="1" t="s">
        <v>48</v>
      </c>
      <c r="O8" s="166"/>
      <c r="P8" s="166"/>
      <c r="Q8" s="166"/>
      <c r="R8" s="166"/>
      <c r="S8" s="166"/>
      <c r="T8" s="166"/>
      <c r="U8" s="166"/>
      <c r="V8" s="166"/>
      <c r="W8" s="166"/>
      <c r="X8" s="166"/>
    </row>
    <row r="9" spans="1:24" x14ac:dyDescent="0.2">
      <c r="A9" s="168" t="s">
        <v>35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</row>
    <row r="10" spans="1:24" x14ac:dyDescent="0.2">
      <c r="A10" s="168" t="s">
        <v>36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</row>
    <row r="11" spans="1:24" x14ac:dyDescent="0.2">
      <c r="A11" s="168" t="s">
        <v>81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</row>
    <row r="13" spans="1:24" s="2" customFormat="1" x14ac:dyDescent="0.2">
      <c r="A13" s="73" t="s">
        <v>1</v>
      </c>
      <c r="B13" s="73" t="s">
        <v>0</v>
      </c>
      <c r="C13" s="169" t="s">
        <v>2</v>
      </c>
      <c r="D13" s="170"/>
      <c r="E13" s="73" t="s">
        <v>5</v>
      </c>
      <c r="F13" s="175" t="s">
        <v>34</v>
      </c>
      <c r="G13" s="176"/>
      <c r="H13" s="176"/>
      <c r="I13" s="176"/>
      <c r="J13" s="176"/>
      <c r="K13" s="176"/>
      <c r="L13" s="176"/>
      <c r="M13" s="176"/>
      <c r="N13" s="52"/>
      <c r="O13" s="73" t="s">
        <v>6</v>
      </c>
      <c r="P13" s="73"/>
      <c r="Q13" s="73"/>
      <c r="R13" s="73"/>
      <c r="S13" s="73"/>
      <c r="T13" s="73"/>
      <c r="U13" s="73"/>
      <c r="V13" s="73"/>
      <c r="W13" s="73"/>
      <c r="X13" s="73"/>
    </row>
    <row r="14" spans="1:24" s="2" customFormat="1" ht="11.25" customHeight="1" x14ac:dyDescent="0.2">
      <c r="A14" s="73"/>
      <c r="B14" s="73"/>
      <c r="C14" s="171"/>
      <c r="D14" s="172"/>
      <c r="E14" s="73"/>
      <c r="F14" s="73" t="s">
        <v>12</v>
      </c>
      <c r="G14" s="73" t="s">
        <v>10</v>
      </c>
      <c r="H14" s="57" t="s">
        <v>11</v>
      </c>
      <c r="I14" s="58"/>
      <c r="J14" s="58"/>
      <c r="K14" s="63"/>
      <c r="L14" s="58"/>
      <c r="M14" s="58"/>
      <c r="N14" s="53"/>
      <c r="O14" s="73" t="s">
        <v>7</v>
      </c>
      <c r="P14" s="73" t="s">
        <v>8</v>
      </c>
      <c r="Q14" s="73" t="s">
        <v>9</v>
      </c>
      <c r="R14" s="73"/>
      <c r="S14" s="73"/>
      <c r="T14" s="73"/>
      <c r="U14" s="73"/>
      <c r="V14" s="73"/>
      <c r="W14" s="73"/>
      <c r="X14" s="73"/>
    </row>
    <row r="15" spans="1:24" s="2" customFormat="1" x14ac:dyDescent="0.2">
      <c r="A15" s="73"/>
      <c r="B15" s="73"/>
      <c r="C15" s="173"/>
      <c r="D15" s="174"/>
      <c r="E15" s="73"/>
      <c r="F15" s="73"/>
      <c r="G15" s="73"/>
      <c r="H15" s="59"/>
      <c r="I15" s="60"/>
      <c r="J15" s="60"/>
      <c r="K15" s="64"/>
      <c r="L15" s="60"/>
      <c r="M15" s="60"/>
      <c r="N15" s="54"/>
      <c r="O15" s="73"/>
      <c r="P15" s="73"/>
      <c r="Q15" s="73" t="s">
        <v>10</v>
      </c>
      <c r="R15" s="73" t="s">
        <v>11</v>
      </c>
      <c r="S15" s="73"/>
      <c r="T15" s="73"/>
      <c r="U15" s="73"/>
      <c r="V15" s="73"/>
      <c r="W15" s="73"/>
      <c r="X15" s="73"/>
    </row>
    <row r="16" spans="1:24" s="2" customFormat="1" ht="22.5" x14ac:dyDescent="0.2">
      <c r="A16" s="65"/>
      <c r="B16" s="65"/>
      <c r="C16" s="3" t="s">
        <v>3</v>
      </c>
      <c r="D16" s="3" t="s">
        <v>4</v>
      </c>
      <c r="E16" s="73"/>
      <c r="F16" s="73"/>
      <c r="G16" s="73"/>
      <c r="H16" s="42">
        <v>2021</v>
      </c>
      <c r="I16" s="42">
        <v>2022</v>
      </c>
      <c r="J16" s="27">
        <v>2023</v>
      </c>
      <c r="K16" s="62">
        <v>2024</v>
      </c>
      <c r="L16" s="48">
        <v>2025</v>
      </c>
      <c r="M16" s="48">
        <v>2026</v>
      </c>
      <c r="N16" s="50">
        <v>2027</v>
      </c>
      <c r="O16" s="73"/>
      <c r="P16" s="73"/>
      <c r="Q16" s="73"/>
      <c r="R16" s="42">
        <v>2021</v>
      </c>
      <c r="S16" s="42">
        <v>2022</v>
      </c>
      <c r="T16" s="42">
        <v>2023</v>
      </c>
      <c r="U16" s="42">
        <v>2024</v>
      </c>
      <c r="V16" s="42">
        <v>2025</v>
      </c>
      <c r="W16" s="50">
        <v>2026</v>
      </c>
      <c r="X16" s="42">
        <v>2027</v>
      </c>
    </row>
    <row r="17" spans="1:24" s="4" customFormat="1" x14ac:dyDescent="0.2">
      <c r="A17" s="42">
        <v>1</v>
      </c>
      <c r="B17" s="42">
        <v>1</v>
      </c>
      <c r="C17" s="42">
        <v>3</v>
      </c>
      <c r="D17" s="42">
        <v>4</v>
      </c>
      <c r="E17" s="42">
        <v>5</v>
      </c>
      <c r="F17" s="42">
        <v>6</v>
      </c>
      <c r="G17" s="42">
        <v>7</v>
      </c>
      <c r="H17" s="42">
        <v>8</v>
      </c>
      <c r="I17" s="42">
        <v>9</v>
      </c>
      <c r="J17" s="27">
        <v>10</v>
      </c>
      <c r="K17" s="62">
        <v>11</v>
      </c>
      <c r="L17" s="48">
        <v>12</v>
      </c>
      <c r="M17" s="48">
        <v>13</v>
      </c>
      <c r="N17" s="50">
        <v>14</v>
      </c>
      <c r="O17" s="42">
        <v>15</v>
      </c>
      <c r="P17" s="42">
        <v>16</v>
      </c>
      <c r="Q17" s="42">
        <v>17</v>
      </c>
      <c r="R17" s="42">
        <v>18</v>
      </c>
      <c r="S17" s="42">
        <v>19</v>
      </c>
      <c r="T17" s="42">
        <v>20</v>
      </c>
      <c r="U17" s="42">
        <v>21</v>
      </c>
      <c r="V17" s="42">
        <v>22</v>
      </c>
      <c r="W17" s="50">
        <v>23</v>
      </c>
      <c r="X17" s="42">
        <v>24</v>
      </c>
    </row>
    <row r="18" spans="1:24" x14ac:dyDescent="0.2">
      <c r="A18" s="93" t="s">
        <v>82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</row>
    <row r="19" spans="1:24" x14ac:dyDescent="0.2">
      <c r="A19" s="159" t="s">
        <v>13</v>
      </c>
      <c r="B19" s="159"/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</row>
    <row r="20" spans="1:24" x14ac:dyDescent="0.2">
      <c r="A20" s="43" t="s">
        <v>37</v>
      </c>
      <c r="B20" s="43"/>
      <c r="C20" s="43"/>
      <c r="D20" s="43"/>
      <c r="E20" s="43"/>
      <c r="F20" s="43"/>
      <c r="G20" s="43"/>
      <c r="H20" s="43"/>
      <c r="I20" s="43"/>
      <c r="J20" s="28"/>
      <c r="K20" s="28"/>
      <c r="L20" s="49"/>
      <c r="M20" s="49"/>
      <c r="N20" s="55"/>
      <c r="O20" s="43"/>
      <c r="P20" s="43"/>
      <c r="Q20" s="43"/>
      <c r="R20" s="43"/>
      <c r="S20" s="43"/>
      <c r="T20" s="43"/>
      <c r="U20" s="43"/>
      <c r="V20" s="43"/>
      <c r="W20" s="55"/>
      <c r="X20" s="43"/>
    </row>
    <row r="21" spans="1:24" x14ac:dyDescent="0.2">
      <c r="A21" s="159" t="s">
        <v>47</v>
      </c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</row>
    <row r="22" spans="1:24" ht="12.75" x14ac:dyDescent="0.2">
      <c r="A22" s="45" t="s">
        <v>38</v>
      </c>
      <c r="B22" s="154" t="s">
        <v>18</v>
      </c>
      <c r="C22" s="155"/>
      <c r="D22" s="155"/>
      <c r="E22" s="155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65"/>
    </row>
    <row r="23" spans="1:24" x14ac:dyDescent="0.2">
      <c r="A23" s="91" t="s">
        <v>15</v>
      </c>
      <c r="B23" s="148" t="s">
        <v>85</v>
      </c>
      <c r="C23" s="149"/>
      <c r="D23" s="149"/>
      <c r="E23" s="150"/>
      <c r="F23" s="5" t="s">
        <v>40</v>
      </c>
      <c r="G23" s="11">
        <f>G28+G33+G38</f>
        <v>31248043.520000003</v>
      </c>
      <c r="H23" s="11">
        <f t="shared" ref="H23:N23" si="0">H28+H33+H38</f>
        <v>8318686.2600000007</v>
      </c>
      <c r="I23" s="11">
        <f t="shared" si="0"/>
        <v>7474424.2300000004</v>
      </c>
      <c r="J23" s="11">
        <f t="shared" si="0"/>
        <v>6786133.0300000003</v>
      </c>
      <c r="K23" s="29">
        <f t="shared" si="0"/>
        <v>8301600</v>
      </c>
      <c r="L23" s="11">
        <f t="shared" si="0"/>
        <v>122400</v>
      </c>
      <c r="M23" s="11">
        <f t="shared" si="0"/>
        <v>122400</v>
      </c>
      <c r="N23" s="11">
        <f t="shared" si="0"/>
        <v>122400</v>
      </c>
      <c r="O23" s="73" t="s">
        <v>14</v>
      </c>
      <c r="P23" s="73" t="s">
        <v>14</v>
      </c>
      <c r="Q23" s="73" t="s">
        <v>14</v>
      </c>
      <c r="R23" s="73" t="s">
        <v>14</v>
      </c>
      <c r="S23" s="73" t="s">
        <v>14</v>
      </c>
      <c r="T23" s="73" t="s">
        <v>14</v>
      </c>
      <c r="U23" s="73" t="s">
        <v>14</v>
      </c>
      <c r="V23" s="73" t="s">
        <v>14</v>
      </c>
      <c r="W23" s="73" t="s">
        <v>14</v>
      </c>
      <c r="X23" s="73" t="s">
        <v>14</v>
      </c>
    </row>
    <row r="24" spans="1:24" ht="33.75" x14ac:dyDescent="0.2">
      <c r="A24" s="91"/>
      <c r="B24" s="151"/>
      <c r="C24" s="152"/>
      <c r="D24" s="152"/>
      <c r="E24" s="153"/>
      <c r="F24" s="6" t="s">
        <v>41</v>
      </c>
      <c r="G24" s="12">
        <f>G29+G34+G39</f>
        <v>984816.87</v>
      </c>
      <c r="H24" s="12">
        <f t="shared" ref="H24:N24" si="1">H29+H34+H39</f>
        <v>166373.73000000001</v>
      </c>
      <c r="I24" s="12">
        <f t="shared" si="1"/>
        <v>149488.48000000001</v>
      </c>
      <c r="J24" s="12">
        <f t="shared" si="1"/>
        <v>135722.66</v>
      </c>
      <c r="K24" s="30">
        <f t="shared" si="1"/>
        <v>166032</v>
      </c>
      <c r="L24" s="12">
        <f t="shared" si="1"/>
        <v>122400</v>
      </c>
      <c r="M24" s="12">
        <f t="shared" si="1"/>
        <v>122400</v>
      </c>
      <c r="N24" s="12">
        <f t="shared" si="1"/>
        <v>122400</v>
      </c>
      <c r="O24" s="73"/>
      <c r="P24" s="73"/>
      <c r="Q24" s="73"/>
      <c r="R24" s="73"/>
      <c r="S24" s="73"/>
      <c r="T24" s="73"/>
      <c r="U24" s="73"/>
      <c r="V24" s="73"/>
      <c r="W24" s="73"/>
      <c r="X24" s="73"/>
    </row>
    <row r="25" spans="1:24" ht="22.5" x14ac:dyDescent="0.2">
      <c r="A25" s="91"/>
      <c r="B25" s="151"/>
      <c r="C25" s="152"/>
      <c r="D25" s="152"/>
      <c r="E25" s="153"/>
      <c r="F25" s="7" t="s">
        <v>42</v>
      </c>
      <c r="G25" s="12">
        <f>G30+G35+G40</f>
        <v>30263226.650000002</v>
      </c>
      <c r="H25" s="12">
        <f t="shared" ref="H25:N25" si="2">H30+H35+H40</f>
        <v>8152312.5300000003</v>
      </c>
      <c r="I25" s="12">
        <f t="shared" si="2"/>
        <v>7324935.75</v>
      </c>
      <c r="J25" s="12">
        <f t="shared" si="2"/>
        <v>6650410.3700000001</v>
      </c>
      <c r="K25" s="30">
        <f t="shared" si="2"/>
        <v>8135568</v>
      </c>
      <c r="L25" s="12">
        <f t="shared" si="2"/>
        <v>0</v>
      </c>
      <c r="M25" s="12">
        <f>M30+M35+M40</f>
        <v>0</v>
      </c>
      <c r="N25" s="12">
        <f t="shared" si="2"/>
        <v>0</v>
      </c>
      <c r="O25" s="73"/>
      <c r="P25" s="73"/>
      <c r="Q25" s="73"/>
      <c r="R25" s="73"/>
      <c r="S25" s="73"/>
      <c r="T25" s="73"/>
      <c r="U25" s="73"/>
      <c r="V25" s="73"/>
      <c r="W25" s="73"/>
      <c r="X25" s="73"/>
    </row>
    <row r="26" spans="1:24" ht="22.5" x14ac:dyDescent="0.2">
      <c r="A26" s="91"/>
      <c r="B26" s="151"/>
      <c r="C26" s="152"/>
      <c r="D26" s="152"/>
      <c r="E26" s="153"/>
      <c r="F26" s="7" t="s">
        <v>43</v>
      </c>
      <c r="G26" s="12">
        <f t="shared" ref="G26:J26" si="3">G31+G36</f>
        <v>0</v>
      </c>
      <c r="H26" s="12">
        <f t="shared" si="3"/>
        <v>0</v>
      </c>
      <c r="I26" s="12">
        <f t="shared" si="3"/>
        <v>0</v>
      </c>
      <c r="J26" s="30">
        <f t="shared" si="3"/>
        <v>0</v>
      </c>
      <c r="K26" s="30">
        <f>K31+K36+K41</f>
        <v>0</v>
      </c>
      <c r="L26" s="12">
        <f t="shared" ref="L26:N26" si="4">L31+L36+L41</f>
        <v>0</v>
      </c>
      <c r="M26" s="12">
        <f t="shared" si="4"/>
        <v>0</v>
      </c>
      <c r="N26" s="12">
        <f t="shared" si="4"/>
        <v>0</v>
      </c>
      <c r="O26" s="73"/>
      <c r="P26" s="73"/>
      <c r="Q26" s="73"/>
      <c r="R26" s="73"/>
      <c r="S26" s="73"/>
      <c r="T26" s="73"/>
      <c r="U26" s="73"/>
      <c r="V26" s="73"/>
      <c r="W26" s="73"/>
      <c r="X26" s="73"/>
    </row>
    <row r="27" spans="1:24" x14ac:dyDescent="0.2">
      <c r="A27" s="91"/>
      <c r="B27" s="151"/>
      <c r="C27" s="152"/>
      <c r="D27" s="152"/>
      <c r="E27" s="153"/>
      <c r="F27" s="8" t="s">
        <v>44</v>
      </c>
      <c r="G27" s="12">
        <f>G32+G37</f>
        <v>0</v>
      </c>
      <c r="H27" s="12">
        <f>H32+H37</f>
        <v>0</v>
      </c>
      <c r="I27" s="12">
        <f>I32+I37</f>
        <v>0</v>
      </c>
      <c r="J27" s="30">
        <f>J32+J37</f>
        <v>0</v>
      </c>
      <c r="K27" s="30">
        <f>K32+K37+K42</f>
        <v>0</v>
      </c>
      <c r="L27" s="12">
        <f t="shared" ref="L27:N27" si="5">L32+L37+L42</f>
        <v>0</v>
      </c>
      <c r="M27" s="12">
        <f t="shared" si="5"/>
        <v>0</v>
      </c>
      <c r="N27" s="12">
        <f t="shared" si="5"/>
        <v>0</v>
      </c>
      <c r="O27" s="73"/>
      <c r="P27" s="73"/>
      <c r="Q27" s="73"/>
      <c r="R27" s="73"/>
      <c r="S27" s="73"/>
      <c r="T27" s="73"/>
      <c r="U27" s="73"/>
      <c r="V27" s="73"/>
      <c r="W27" s="73"/>
      <c r="X27" s="73"/>
    </row>
    <row r="28" spans="1:24" ht="11.25" customHeight="1" x14ac:dyDescent="0.2">
      <c r="A28" s="90" t="s">
        <v>16</v>
      </c>
      <c r="B28" s="94" t="s">
        <v>86</v>
      </c>
      <c r="C28" s="73">
        <v>2021</v>
      </c>
      <c r="D28" s="73">
        <v>2023</v>
      </c>
      <c r="E28" s="73" t="s">
        <v>19</v>
      </c>
      <c r="F28" s="5" t="s">
        <v>40</v>
      </c>
      <c r="G28" s="12">
        <f t="shared" ref="G28:N28" si="6">G29+G30+G31+G32</f>
        <v>22579243.520000003</v>
      </c>
      <c r="H28" s="12">
        <f t="shared" si="6"/>
        <v>8318686.2600000007</v>
      </c>
      <c r="I28" s="12">
        <f t="shared" si="6"/>
        <v>7474424.2300000004</v>
      </c>
      <c r="J28" s="30">
        <f t="shared" si="6"/>
        <v>6786133.0300000003</v>
      </c>
      <c r="K28" s="30">
        <f t="shared" si="6"/>
        <v>0</v>
      </c>
      <c r="L28" s="12">
        <f t="shared" si="6"/>
        <v>0</v>
      </c>
      <c r="M28" s="12">
        <f t="shared" si="6"/>
        <v>0</v>
      </c>
      <c r="N28" s="12">
        <f t="shared" si="6"/>
        <v>0</v>
      </c>
      <c r="O28" s="65" t="s">
        <v>24</v>
      </c>
      <c r="P28" s="65" t="s">
        <v>25</v>
      </c>
      <c r="Q28" s="65">
        <f>R28+S28+T28+U28+V28+X28</f>
        <v>8684</v>
      </c>
      <c r="R28" s="65">
        <v>3199</v>
      </c>
      <c r="S28" s="65">
        <v>2875</v>
      </c>
      <c r="T28" s="65">
        <v>2610</v>
      </c>
      <c r="U28" s="65"/>
      <c r="V28" s="65"/>
      <c r="W28" s="51"/>
      <c r="X28" s="65"/>
    </row>
    <row r="29" spans="1:24" ht="34.5" customHeight="1" x14ac:dyDescent="0.2">
      <c r="A29" s="90"/>
      <c r="B29" s="101"/>
      <c r="C29" s="73"/>
      <c r="D29" s="73"/>
      <c r="E29" s="73"/>
      <c r="F29" s="6" t="s">
        <v>41</v>
      </c>
      <c r="G29" s="12">
        <f>H29+I29+J29+K29+L29+M29+N29</f>
        <v>451584.87</v>
      </c>
      <c r="H29" s="12">
        <v>166373.73000000001</v>
      </c>
      <c r="I29" s="24">
        <v>149488.48000000001</v>
      </c>
      <c r="J29" s="30">
        <v>135722.66</v>
      </c>
      <c r="K29" s="30">
        <v>0</v>
      </c>
      <c r="L29" s="12">
        <v>0</v>
      </c>
      <c r="M29" s="12">
        <v>0</v>
      </c>
      <c r="N29" s="12">
        <v>0</v>
      </c>
      <c r="O29" s="66"/>
      <c r="P29" s="66"/>
      <c r="Q29" s="66"/>
      <c r="R29" s="66"/>
      <c r="S29" s="66"/>
      <c r="T29" s="66"/>
      <c r="U29" s="66"/>
      <c r="V29" s="66"/>
      <c r="W29" s="56"/>
      <c r="X29" s="66"/>
    </row>
    <row r="30" spans="1:24" ht="22.5" x14ac:dyDescent="0.2">
      <c r="A30" s="90"/>
      <c r="B30" s="101"/>
      <c r="C30" s="73"/>
      <c r="D30" s="73"/>
      <c r="E30" s="73"/>
      <c r="F30" s="7" t="s">
        <v>42</v>
      </c>
      <c r="G30" s="12">
        <f t="shared" ref="G30:G32" si="7">H30+I30+J30+K30+L30+M30+N30</f>
        <v>22127658.650000002</v>
      </c>
      <c r="H30" s="12">
        <v>8152312.5300000003</v>
      </c>
      <c r="I30" s="12">
        <v>7324935.75</v>
      </c>
      <c r="J30" s="30">
        <v>6650410.3700000001</v>
      </c>
      <c r="K30" s="30">
        <v>0</v>
      </c>
      <c r="L30" s="12">
        <v>0</v>
      </c>
      <c r="M30" s="12">
        <v>0</v>
      </c>
      <c r="N30" s="12">
        <v>0</v>
      </c>
      <c r="O30" s="66"/>
      <c r="P30" s="66"/>
      <c r="Q30" s="66"/>
      <c r="R30" s="66"/>
      <c r="S30" s="66"/>
      <c r="T30" s="66"/>
      <c r="U30" s="66"/>
      <c r="V30" s="66"/>
      <c r="W30" s="56"/>
      <c r="X30" s="66"/>
    </row>
    <row r="31" spans="1:24" ht="22.5" x14ac:dyDescent="0.2">
      <c r="A31" s="90"/>
      <c r="B31" s="101"/>
      <c r="C31" s="73"/>
      <c r="D31" s="73"/>
      <c r="E31" s="73"/>
      <c r="F31" s="7" t="s">
        <v>43</v>
      </c>
      <c r="G31" s="12">
        <f t="shared" si="7"/>
        <v>0</v>
      </c>
      <c r="H31" s="12">
        <f>H36</f>
        <v>0</v>
      </c>
      <c r="I31" s="12">
        <f>I36</f>
        <v>0</v>
      </c>
      <c r="J31" s="30">
        <f t="shared" ref="J31:M31" si="8">J36</f>
        <v>0</v>
      </c>
      <c r="K31" s="30">
        <f t="shared" si="8"/>
        <v>0</v>
      </c>
      <c r="L31" s="12">
        <f t="shared" si="8"/>
        <v>0</v>
      </c>
      <c r="M31" s="12">
        <f t="shared" si="8"/>
        <v>0</v>
      </c>
      <c r="N31" s="12">
        <f t="shared" ref="N31" si="9">N36</f>
        <v>0</v>
      </c>
      <c r="O31" s="66"/>
      <c r="P31" s="66"/>
      <c r="Q31" s="66"/>
      <c r="R31" s="66"/>
      <c r="S31" s="66"/>
      <c r="T31" s="66"/>
      <c r="U31" s="66"/>
      <c r="V31" s="66"/>
      <c r="W31" s="56"/>
      <c r="X31" s="66"/>
    </row>
    <row r="32" spans="1:24" x14ac:dyDescent="0.2">
      <c r="A32" s="90"/>
      <c r="B32" s="101"/>
      <c r="C32" s="73"/>
      <c r="D32" s="73"/>
      <c r="E32" s="73"/>
      <c r="F32" s="8" t="s">
        <v>44</v>
      </c>
      <c r="G32" s="12">
        <f t="shared" si="7"/>
        <v>0</v>
      </c>
      <c r="H32" s="12">
        <f>H37</f>
        <v>0</v>
      </c>
      <c r="I32" s="12">
        <f>I37</f>
        <v>0</v>
      </c>
      <c r="J32" s="30">
        <f>J37</f>
        <v>0</v>
      </c>
      <c r="K32" s="30">
        <f>K37</f>
        <v>0</v>
      </c>
      <c r="L32" s="12">
        <f>L37</f>
        <v>0</v>
      </c>
      <c r="M32" s="12">
        <f>M37</f>
        <v>0</v>
      </c>
      <c r="N32" s="12">
        <f>N37</f>
        <v>0</v>
      </c>
      <c r="O32" s="66"/>
      <c r="P32" s="66"/>
      <c r="Q32" s="66"/>
      <c r="R32" s="66"/>
      <c r="S32" s="66"/>
      <c r="T32" s="66"/>
      <c r="U32" s="66"/>
      <c r="V32" s="66"/>
      <c r="W32" s="56"/>
      <c r="X32" s="66"/>
    </row>
    <row r="33" spans="1:24" x14ac:dyDescent="0.2">
      <c r="A33" s="90" t="s">
        <v>17</v>
      </c>
      <c r="B33" s="94" t="s">
        <v>121</v>
      </c>
      <c r="C33" s="73">
        <v>2024</v>
      </c>
      <c r="D33" s="73">
        <v>2027</v>
      </c>
      <c r="E33" s="73" t="s">
        <v>19</v>
      </c>
      <c r="F33" s="5" t="s">
        <v>40</v>
      </c>
      <c r="G33" s="12">
        <f t="shared" ref="G33:N33" si="10">G34+G35+G36+G37</f>
        <v>367200</v>
      </c>
      <c r="H33" s="12">
        <f t="shared" si="10"/>
        <v>0</v>
      </c>
      <c r="I33" s="12">
        <f t="shared" si="10"/>
        <v>0</v>
      </c>
      <c r="J33" s="30">
        <f t="shared" si="10"/>
        <v>0</v>
      </c>
      <c r="K33" s="30">
        <f t="shared" si="10"/>
        <v>0</v>
      </c>
      <c r="L33" s="12">
        <f t="shared" si="10"/>
        <v>122400</v>
      </c>
      <c r="M33" s="12">
        <f t="shared" si="10"/>
        <v>122400</v>
      </c>
      <c r="N33" s="12">
        <f t="shared" si="10"/>
        <v>122400</v>
      </c>
      <c r="O33" s="65" t="s">
        <v>24</v>
      </c>
      <c r="P33" s="65" t="s">
        <v>25</v>
      </c>
      <c r="Q33" s="65">
        <f>U33+V33+W33+X33</f>
        <v>7406</v>
      </c>
      <c r="R33" s="65"/>
      <c r="S33" s="65"/>
      <c r="T33" s="65"/>
      <c r="U33" s="65">
        <v>2306</v>
      </c>
      <c r="V33" s="65">
        <v>1700</v>
      </c>
      <c r="W33" s="51">
        <v>1700</v>
      </c>
      <c r="X33" s="65">
        <v>1700</v>
      </c>
    </row>
    <row r="34" spans="1:24" ht="33.75" x14ac:dyDescent="0.2">
      <c r="A34" s="90"/>
      <c r="B34" s="101"/>
      <c r="C34" s="73"/>
      <c r="D34" s="73"/>
      <c r="E34" s="73"/>
      <c r="F34" s="6" t="s">
        <v>41</v>
      </c>
      <c r="G34" s="12">
        <f>H34+I34+J34+K34+L34+M34+N34</f>
        <v>367200</v>
      </c>
      <c r="H34" s="12">
        <v>0</v>
      </c>
      <c r="I34" s="12">
        <v>0</v>
      </c>
      <c r="J34" s="30">
        <v>0</v>
      </c>
      <c r="K34" s="30">
        <v>0</v>
      </c>
      <c r="L34" s="12">
        <v>122400</v>
      </c>
      <c r="M34" s="12">
        <v>122400</v>
      </c>
      <c r="N34" s="12">
        <v>122400</v>
      </c>
      <c r="O34" s="66"/>
      <c r="P34" s="66"/>
      <c r="Q34" s="66"/>
      <c r="R34" s="66"/>
      <c r="S34" s="66"/>
      <c r="T34" s="66"/>
      <c r="U34" s="66"/>
      <c r="V34" s="66"/>
      <c r="W34" s="56"/>
      <c r="X34" s="66"/>
    </row>
    <row r="35" spans="1:24" ht="22.5" x14ac:dyDescent="0.2">
      <c r="A35" s="90"/>
      <c r="B35" s="101"/>
      <c r="C35" s="73"/>
      <c r="D35" s="73"/>
      <c r="E35" s="73"/>
      <c r="F35" s="7" t="s">
        <v>42</v>
      </c>
      <c r="G35" s="12">
        <f t="shared" ref="G35:G37" si="11">H35+I35+J35+K35+L35+M35+N35</f>
        <v>0</v>
      </c>
      <c r="H35" s="12">
        <v>0</v>
      </c>
      <c r="I35" s="12">
        <v>0</v>
      </c>
      <c r="J35" s="30">
        <v>0</v>
      </c>
      <c r="K35" s="30">
        <v>0</v>
      </c>
      <c r="L35" s="12">
        <v>0</v>
      </c>
      <c r="M35" s="12">
        <v>0</v>
      </c>
      <c r="N35" s="12">
        <v>0</v>
      </c>
      <c r="O35" s="66"/>
      <c r="P35" s="66"/>
      <c r="Q35" s="66"/>
      <c r="R35" s="66"/>
      <c r="S35" s="66"/>
      <c r="T35" s="66"/>
      <c r="U35" s="66"/>
      <c r="V35" s="66"/>
      <c r="W35" s="56"/>
      <c r="X35" s="66"/>
    </row>
    <row r="36" spans="1:24" ht="22.5" x14ac:dyDescent="0.2">
      <c r="A36" s="90"/>
      <c r="B36" s="101"/>
      <c r="C36" s="73"/>
      <c r="D36" s="73"/>
      <c r="E36" s="73"/>
      <c r="F36" s="7" t="s">
        <v>43</v>
      </c>
      <c r="G36" s="12">
        <f t="shared" si="11"/>
        <v>0</v>
      </c>
      <c r="H36" s="12">
        <v>0</v>
      </c>
      <c r="I36" s="12">
        <v>0</v>
      </c>
      <c r="J36" s="30">
        <v>0</v>
      </c>
      <c r="K36" s="30">
        <v>0</v>
      </c>
      <c r="L36" s="12">
        <v>0</v>
      </c>
      <c r="M36" s="12">
        <v>0</v>
      </c>
      <c r="N36" s="12">
        <v>0</v>
      </c>
      <c r="O36" s="66"/>
      <c r="P36" s="66"/>
      <c r="Q36" s="66"/>
      <c r="R36" s="66"/>
      <c r="S36" s="66"/>
      <c r="T36" s="66"/>
      <c r="U36" s="66"/>
      <c r="V36" s="66"/>
      <c r="W36" s="56"/>
      <c r="X36" s="66"/>
    </row>
    <row r="37" spans="1:24" x14ac:dyDescent="0.2">
      <c r="A37" s="90"/>
      <c r="B37" s="101"/>
      <c r="C37" s="73"/>
      <c r="D37" s="73"/>
      <c r="E37" s="73"/>
      <c r="F37" s="8" t="s">
        <v>44</v>
      </c>
      <c r="G37" s="12">
        <f t="shared" si="11"/>
        <v>0</v>
      </c>
      <c r="H37" s="12">
        <v>0</v>
      </c>
      <c r="I37" s="12">
        <v>0</v>
      </c>
      <c r="J37" s="30">
        <v>0</v>
      </c>
      <c r="K37" s="30">
        <v>0</v>
      </c>
      <c r="L37" s="12">
        <v>0</v>
      </c>
      <c r="M37" s="12">
        <v>0</v>
      </c>
      <c r="N37" s="12">
        <v>0</v>
      </c>
      <c r="O37" s="66"/>
      <c r="P37" s="66"/>
      <c r="Q37" s="66"/>
      <c r="R37" s="66"/>
      <c r="S37" s="66"/>
      <c r="T37" s="66"/>
      <c r="U37" s="66"/>
      <c r="V37" s="66"/>
      <c r="W37" s="56"/>
      <c r="X37" s="66"/>
    </row>
    <row r="38" spans="1:24" ht="11.25" customHeight="1" x14ac:dyDescent="0.2">
      <c r="A38" s="90" t="s">
        <v>120</v>
      </c>
      <c r="B38" s="94" t="s">
        <v>122</v>
      </c>
      <c r="C38" s="73">
        <v>2024</v>
      </c>
      <c r="D38" s="73">
        <v>2027</v>
      </c>
      <c r="E38" s="73" t="s">
        <v>19</v>
      </c>
      <c r="F38" s="5" t="s">
        <v>40</v>
      </c>
      <c r="G38" s="12">
        <f t="shared" ref="G38:N38" si="12">G39+G40+G41+G42</f>
        <v>8301600</v>
      </c>
      <c r="H38" s="12">
        <f t="shared" si="12"/>
        <v>0</v>
      </c>
      <c r="I38" s="12">
        <f t="shared" si="12"/>
        <v>0</v>
      </c>
      <c r="J38" s="30">
        <f t="shared" si="12"/>
        <v>0</v>
      </c>
      <c r="K38" s="30">
        <f t="shared" si="12"/>
        <v>8301600</v>
      </c>
      <c r="L38" s="12">
        <f t="shared" si="12"/>
        <v>0</v>
      </c>
      <c r="M38" s="12">
        <f t="shared" si="12"/>
        <v>0</v>
      </c>
      <c r="N38" s="12">
        <f t="shared" si="12"/>
        <v>0</v>
      </c>
      <c r="O38" s="65" t="s">
        <v>24</v>
      </c>
      <c r="P38" s="65" t="s">
        <v>25</v>
      </c>
      <c r="Q38" s="65">
        <f>U38+V38+W38+X38</f>
        <v>7406</v>
      </c>
      <c r="R38" s="65"/>
      <c r="S38" s="65"/>
      <c r="T38" s="65"/>
      <c r="U38" s="65">
        <v>2306</v>
      </c>
      <c r="V38" s="65">
        <v>1700</v>
      </c>
      <c r="W38" s="51">
        <v>1700</v>
      </c>
      <c r="X38" s="65">
        <v>1700</v>
      </c>
    </row>
    <row r="39" spans="1:24" ht="33.75" x14ac:dyDescent="0.2">
      <c r="A39" s="90"/>
      <c r="B39" s="101"/>
      <c r="C39" s="73"/>
      <c r="D39" s="73"/>
      <c r="E39" s="73"/>
      <c r="F39" s="6" t="s">
        <v>41</v>
      </c>
      <c r="G39" s="12">
        <f>H39+I39+J39+K39+L39+M39+N39</f>
        <v>166032</v>
      </c>
      <c r="H39" s="12"/>
      <c r="I39" s="24"/>
      <c r="J39" s="30"/>
      <c r="K39" s="30">
        <v>166032</v>
      </c>
      <c r="L39" s="12">
        <v>0</v>
      </c>
      <c r="M39" s="12">
        <v>0</v>
      </c>
      <c r="N39" s="12">
        <v>0</v>
      </c>
      <c r="O39" s="66"/>
      <c r="P39" s="66"/>
      <c r="Q39" s="66"/>
      <c r="R39" s="66"/>
      <c r="S39" s="66"/>
      <c r="T39" s="66"/>
      <c r="U39" s="66"/>
      <c r="V39" s="66"/>
      <c r="W39" s="56"/>
      <c r="X39" s="66"/>
    </row>
    <row r="40" spans="1:24" ht="22.5" x14ac:dyDescent="0.2">
      <c r="A40" s="90"/>
      <c r="B40" s="101"/>
      <c r="C40" s="73"/>
      <c r="D40" s="73"/>
      <c r="E40" s="73"/>
      <c r="F40" s="7" t="s">
        <v>42</v>
      </c>
      <c r="G40" s="12">
        <f t="shared" ref="G40:G42" si="13">H40+I40+J40+K40+L40+M40+N40</f>
        <v>8135568</v>
      </c>
      <c r="H40" s="12"/>
      <c r="I40" s="12"/>
      <c r="J40" s="30"/>
      <c r="K40" s="30">
        <v>8135568</v>
      </c>
      <c r="L40" s="12">
        <v>0</v>
      </c>
      <c r="M40" s="12">
        <v>0</v>
      </c>
      <c r="N40" s="12">
        <v>0</v>
      </c>
      <c r="O40" s="66"/>
      <c r="P40" s="66"/>
      <c r="Q40" s="66"/>
      <c r="R40" s="66"/>
      <c r="S40" s="66"/>
      <c r="T40" s="66"/>
      <c r="U40" s="66"/>
      <c r="V40" s="66"/>
      <c r="W40" s="56"/>
      <c r="X40" s="66"/>
    </row>
    <row r="41" spans="1:24" ht="22.5" x14ac:dyDescent="0.2">
      <c r="A41" s="90"/>
      <c r="B41" s="101"/>
      <c r="C41" s="73"/>
      <c r="D41" s="73"/>
      <c r="E41" s="73"/>
      <c r="F41" s="7" t="s">
        <v>43</v>
      </c>
      <c r="G41" s="12">
        <f t="shared" si="13"/>
        <v>0</v>
      </c>
      <c r="H41" s="12">
        <f>H46</f>
        <v>0</v>
      </c>
      <c r="I41" s="12">
        <f>I46</f>
        <v>0</v>
      </c>
      <c r="J41" s="30">
        <f t="shared" ref="J41:M41" si="14">J46</f>
        <v>0</v>
      </c>
      <c r="K41" s="30">
        <f t="shared" si="14"/>
        <v>0</v>
      </c>
      <c r="L41" s="12">
        <f t="shared" si="14"/>
        <v>0</v>
      </c>
      <c r="M41" s="12">
        <f t="shared" si="14"/>
        <v>0</v>
      </c>
      <c r="N41" s="12">
        <f t="shared" ref="N41" si="15">N46</f>
        <v>0</v>
      </c>
      <c r="O41" s="66"/>
      <c r="P41" s="66"/>
      <c r="Q41" s="66"/>
      <c r="R41" s="66"/>
      <c r="S41" s="66"/>
      <c r="T41" s="66"/>
      <c r="U41" s="66"/>
      <c r="V41" s="66"/>
      <c r="W41" s="56"/>
      <c r="X41" s="66"/>
    </row>
    <row r="42" spans="1:24" x14ac:dyDescent="0.2">
      <c r="A42" s="90"/>
      <c r="B42" s="101"/>
      <c r="C42" s="73"/>
      <c r="D42" s="73"/>
      <c r="E42" s="73"/>
      <c r="F42" s="8" t="s">
        <v>44</v>
      </c>
      <c r="G42" s="12">
        <f t="shared" si="13"/>
        <v>0</v>
      </c>
      <c r="H42" s="12">
        <f>H47</f>
        <v>0</v>
      </c>
      <c r="I42" s="12">
        <f>I47</f>
        <v>0</v>
      </c>
      <c r="J42" s="30">
        <f>J47</f>
        <v>0</v>
      </c>
      <c r="K42" s="30">
        <f>K47</f>
        <v>0</v>
      </c>
      <c r="L42" s="12">
        <f>L47</f>
        <v>0</v>
      </c>
      <c r="M42" s="12">
        <f>M47</f>
        <v>0</v>
      </c>
      <c r="N42" s="12">
        <f>N47</f>
        <v>0</v>
      </c>
      <c r="O42" s="66"/>
      <c r="P42" s="66"/>
      <c r="Q42" s="66"/>
      <c r="R42" s="66"/>
      <c r="S42" s="66"/>
      <c r="T42" s="66"/>
      <c r="U42" s="66"/>
      <c r="V42" s="66"/>
      <c r="W42" s="56"/>
      <c r="X42" s="66"/>
    </row>
    <row r="43" spans="1:24" ht="12.75" x14ac:dyDescent="0.2">
      <c r="A43" s="41">
        <v>2</v>
      </c>
      <c r="B43" s="154" t="s">
        <v>39</v>
      </c>
      <c r="C43" s="155"/>
      <c r="D43" s="155"/>
      <c r="E43" s="155"/>
      <c r="F43" s="156"/>
      <c r="G43" s="156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 s="156"/>
      <c r="V43" s="156"/>
      <c r="W43" s="156"/>
      <c r="X43" s="157"/>
    </row>
    <row r="44" spans="1:24" x14ac:dyDescent="0.2">
      <c r="A44" s="91" t="s">
        <v>21</v>
      </c>
      <c r="B44" s="148" t="s">
        <v>87</v>
      </c>
      <c r="C44" s="149"/>
      <c r="D44" s="149"/>
      <c r="E44" s="150"/>
      <c r="F44" s="5" t="s">
        <v>40</v>
      </c>
      <c r="G44" s="11">
        <f t="shared" ref="G44:M48" si="16">G49+G54</f>
        <v>0</v>
      </c>
      <c r="H44" s="11">
        <f t="shared" si="16"/>
        <v>0</v>
      </c>
      <c r="I44" s="11">
        <f t="shared" si="16"/>
        <v>0</v>
      </c>
      <c r="J44" s="29">
        <f t="shared" si="16"/>
        <v>0</v>
      </c>
      <c r="K44" s="29">
        <f t="shared" si="16"/>
        <v>0</v>
      </c>
      <c r="L44" s="11">
        <f t="shared" si="16"/>
        <v>0</v>
      </c>
      <c r="M44" s="11">
        <f t="shared" si="16"/>
        <v>0</v>
      </c>
      <c r="N44" s="11">
        <f t="shared" ref="N44" si="17">N49+N54</f>
        <v>0</v>
      </c>
      <c r="O44" s="73" t="s">
        <v>14</v>
      </c>
      <c r="P44" s="73" t="s">
        <v>14</v>
      </c>
      <c r="Q44" s="73" t="s">
        <v>14</v>
      </c>
      <c r="R44" s="73" t="s">
        <v>14</v>
      </c>
      <c r="S44" s="73" t="s">
        <v>14</v>
      </c>
      <c r="T44" s="73" t="s">
        <v>14</v>
      </c>
      <c r="U44" s="73" t="s">
        <v>14</v>
      </c>
      <c r="V44" s="73" t="s">
        <v>14</v>
      </c>
      <c r="W44" s="73" t="s">
        <v>14</v>
      </c>
      <c r="X44" s="73" t="s">
        <v>14</v>
      </c>
    </row>
    <row r="45" spans="1:24" ht="33.75" x14ac:dyDescent="0.2">
      <c r="A45" s="91"/>
      <c r="B45" s="151"/>
      <c r="C45" s="152"/>
      <c r="D45" s="152"/>
      <c r="E45" s="153"/>
      <c r="F45" s="6" t="s">
        <v>41</v>
      </c>
      <c r="G45" s="11">
        <f t="shared" si="16"/>
        <v>0</v>
      </c>
      <c r="H45" s="11">
        <f t="shared" si="16"/>
        <v>0</v>
      </c>
      <c r="I45" s="11">
        <f t="shared" si="16"/>
        <v>0</v>
      </c>
      <c r="J45" s="29">
        <f t="shared" si="16"/>
        <v>0</v>
      </c>
      <c r="K45" s="29">
        <f t="shared" si="16"/>
        <v>0</v>
      </c>
      <c r="L45" s="11">
        <f t="shared" si="16"/>
        <v>0</v>
      </c>
      <c r="M45" s="11">
        <f t="shared" si="16"/>
        <v>0</v>
      </c>
      <c r="N45" s="11">
        <f t="shared" ref="N45" si="18">N50+N55</f>
        <v>0</v>
      </c>
      <c r="O45" s="73"/>
      <c r="P45" s="73"/>
      <c r="Q45" s="73"/>
      <c r="R45" s="73"/>
      <c r="S45" s="73"/>
      <c r="T45" s="73"/>
      <c r="U45" s="73"/>
      <c r="V45" s="73"/>
      <c r="W45" s="73"/>
      <c r="X45" s="73"/>
    </row>
    <row r="46" spans="1:24" ht="22.5" x14ac:dyDescent="0.2">
      <c r="A46" s="91"/>
      <c r="B46" s="151"/>
      <c r="C46" s="152"/>
      <c r="D46" s="152"/>
      <c r="E46" s="153"/>
      <c r="F46" s="7" t="s">
        <v>42</v>
      </c>
      <c r="G46" s="11">
        <f t="shared" si="16"/>
        <v>0</v>
      </c>
      <c r="H46" s="11">
        <f t="shared" si="16"/>
        <v>0</v>
      </c>
      <c r="I46" s="11">
        <f t="shared" si="16"/>
        <v>0</v>
      </c>
      <c r="J46" s="29">
        <f t="shared" si="16"/>
        <v>0</v>
      </c>
      <c r="K46" s="29">
        <f t="shared" si="16"/>
        <v>0</v>
      </c>
      <c r="L46" s="11">
        <f t="shared" si="16"/>
        <v>0</v>
      </c>
      <c r="M46" s="11">
        <f t="shared" si="16"/>
        <v>0</v>
      </c>
      <c r="N46" s="11">
        <f t="shared" ref="N46" si="19">N51+N56</f>
        <v>0</v>
      </c>
      <c r="O46" s="73"/>
      <c r="P46" s="73"/>
      <c r="Q46" s="73"/>
      <c r="R46" s="73"/>
      <c r="S46" s="73"/>
      <c r="T46" s="73"/>
      <c r="U46" s="73"/>
      <c r="V46" s="73"/>
      <c r="W46" s="73"/>
      <c r="X46" s="73"/>
    </row>
    <row r="47" spans="1:24" ht="22.5" x14ac:dyDescent="0.2">
      <c r="A47" s="91"/>
      <c r="B47" s="151"/>
      <c r="C47" s="152"/>
      <c r="D47" s="152"/>
      <c r="E47" s="153"/>
      <c r="F47" s="7" t="s">
        <v>43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29">
        <f t="shared" si="16"/>
        <v>0</v>
      </c>
      <c r="K47" s="29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ref="N47" si="20">N52+N57</f>
        <v>0</v>
      </c>
      <c r="O47" s="73"/>
      <c r="P47" s="73"/>
      <c r="Q47" s="73"/>
      <c r="R47" s="73"/>
      <c r="S47" s="73"/>
      <c r="T47" s="73"/>
      <c r="U47" s="73"/>
      <c r="V47" s="73"/>
      <c r="W47" s="73"/>
      <c r="X47" s="73"/>
    </row>
    <row r="48" spans="1:24" x14ac:dyDescent="0.2">
      <c r="A48" s="91"/>
      <c r="B48" s="151"/>
      <c r="C48" s="152"/>
      <c r="D48" s="152"/>
      <c r="E48" s="153"/>
      <c r="F48" s="8" t="s">
        <v>44</v>
      </c>
      <c r="G48" s="11">
        <f t="shared" si="16"/>
        <v>0</v>
      </c>
      <c r="H48" s="11">
        <f t="shared" si="16"/>
        <v>0</v>
      </c>
      <c r="I48" s="11">
        <f t="shared" si="16"/>
        <v>0</v>
      </c>
      <c r="J48" s="29">
        <f t="shared" si="16"/>
        <v>0</v>
      </c>
      <c r="K48" s="29">
        <f t="shared" si="16"/>
        <v>0</v>
      </c>
      <c r="L48" s="11">
        <f t="shared" si="16"/>
        <v>0</v>
      </c>
      <c r="M48" s="11">
        <f t="shared" si="16"/>
        <v>0</v>
      </c>
      <c r="N48" s="11">
        <f t="shared" ref="N48" si="21">N53+N58</f>
        <v>0</v>
      </c>
      <c r="O48" s="73"/>
      <c r="P48" s="73"/>
      <c r="Q48" s="73"/>
      <c r="R48" s="73"/>
      <c r="S48" s="73"/>
      <c r="T48" s="73"/>
      <c r="U48" s="73"/>
      <c r="V48" s="73"/>
      <c r="W48" s="73"/>
      <c r="X48" s="73"/>
    </row>
    <row r="49" spans="1:24" ht="11.25" customHeight="1" x14ac:dyDescent="0.2">
      <c r="A49" s="90" t="s">
        <v>22</v>
      </c>
      <c r="B49" s="94" t="s">
        <v>88</v>
      </c>
      <c r="C49" s="73">
        <v>2021</v>
      </c>
      <c r="D49" s="73">
        <v>2021</v>
      </c>
      <c r="E49" s="73" t="s">
        <v>19</v>
      </c>
      <c r="F49" s="5" t="s">
        <v>40</v>
      </c>
      <c r="G49" s="12">
        <f>G50+G51+G52+G53</f>
        <v>0</v>
      </c>
      <c r="H49" s="12">
        <f>H50+H51+H52+H53</f>
        <v>0</v>
      </c>
      <c r="I49" s="12">
        <f>I50+I51+I52+I53</f>
        <v>0</v>
      </c>
      <c r="J49" s="30">
        <f t="shared" ref="J49:M49" si="22">J50+J51+J52+J53</f>
        <v>0</v>
      </c>
      <c r="K49" s="30">
        <f t="shared" si="22"/>
        <v>0</v>
      </c>
      <c r="L49" s="12">
        <f t="shared" si="22"/>
        <v>0</v>
      </c>
      <c r="M49" s="12">
        <f t="shared" si="22"/>
        <v>0</v>
      </c>
      <c r="N49" s="12">
        <f t="shared" ref="N49" si="23">N50+N51+N52+N53</f>
        <v>0</v>
      </c>
      <c r="O49" s="65" t="s">
        <v>26</v>
      </c>
      <c r="P49" s="65" t="s">
        <v>27</v>
      </c>
      <c r="Q49" s="65"/>
      <c r="R49" s="65"/>
      <c r="S49" s="65"/>
      <c r="T49" s="65"/>
      <c r="U49" s="65"/>
      <c r="V49" s="65"/>
      <c r="W49" s="51"/>
      <c r="X49" s="65"/>
    </row>
    <row r="50" spans="1:24" ht="33.75" x14ac:dyDescent="0.2">
      <c r="A50" s="90"/>
      <c r="B50" s="101"/>
      <c r="C50" s="73"/>
      <c r="D50" s="73"/>
      <c r="E50" s="73"/>
      <c r="F50" s="6" t="s">
        <v>41</v>
      </c>
      <c r="G50" s="12">
        <f>H50+I50+J50+K50+L50+M50</f>
        <v>0</v>
      </c>
      <c r="H50" s="12">
        <v>0</v>
      </c>
      <c r="I50" s="12">
        <v>0</v>
      </c>
      <c r="J50" s="30">
        <v>0</v>
      </c>
      <c r="K50" s="30">
        <v>0</v>
      </c>
      <c r="L50" s="12">
        <v>0</v>
      </c>
      <c r="M50" s="12">
        <v>0</v>
      </c>
      <c r="N50" s="12">
        <v>0</v>
      </c>
      <c r="O50" s="66"/>
      <c r="P50" s="66"/>
      <c r="Q50" s="66"/>
      <c r="R50" s="66"/>
      <c r="S50" s="66"/>
      <c r="T50" s="66"/>
      <c r="U50" s="66"/>
      <c r="V50" s="66"/>
      <c r="W50" s="56"/>
      <c r="X50" s="66"/>
    </row>
    <row r="51" spans="1:24" ht="22.5" x14ac:dyDescent="0.2">
      <c r="A51" s="90"/>
      <c r="B51" s="101"/>
      <c r="C51" s="73"/>
      <c r="D51" s="73"/>
      <c r="E51" s="73"/>
      <c r="F51" s="7" t="s">
        <v>42</v>
      </c>
      <c r="G51" s="12">
        <f>H51+I51+J51+K51+L51+M51</f>
        <v>0</v>
      </c>
      <c r="H51" s="12">
        <v>0</v>
      </c>
      <c r="I51" s="12">
        <v>0</v>
      </c>
      <c r="J51" s="30">
        <v>0</v>
      </c>
      <c r="K51" s="30">
        <v>0</v>
      </c>
      <c r="L51" s="12">
        <v>0</v>
      </c>
      <c r="M51" s="12">
        <v>0</v>
      </c>
      <c r="N51" s="12">
        <v>0</v>
      </c>
      <c r="O51" s="66"/>
      <c r="P51" s="66"/>
      <c r="Q51" s="66"/>
      <c r="R51" s="66"/>
      <c r="S51" s="66"/>
      <c r="T51" s="66"/>
      <c r="U51" s="66"/>
      <c r="V51" s="66"/>
      <c r="W51" s="56"/>
      <c r="X51" s="66"/>
    </row>
    <row r="52" spans="1:24" ht="22.5" x14ac:dyDescent="0.2">
      <c r="A52" s="90"/>
      <c r="B52" s="101"/>
      <c r="C52" s="73"/>
      <c r="D52" s="73"/>
      <c r="E52" s="73"/>
      <c r="F52" s="7" t="s">
        <v>43</v>
      </c>
      <c r="G52" s="12">
        <f>H52+I52+J52+K52+L52+M52</f>
        <v>0</v>
      </c>
      <c r="H52" s="12">
        <v>0</v>
      </c>
      <c r="I52" s="12">
        <v>0</v>
      </c>
      <c r="J52" s="30">
        <v>0</v>
      </c>
      <c r="K52" s="30">
        <v>0</v>
      </c>
      <c r="L52" s="12">
        <v>0</v>
      </c>
      <c r="M52" s="12">
        <v>0</v>
      </c>
      <c r="N52" s="12">
        <v>0</v>
      </c>
      <c r="O52" s="66"/>
      <c r="P52" s="66"/>
      <c r="Q52" s="66"/>
      <c r="R52" s="66"/>
      <c r="S52" s="66"/>
      <c r="T52" s="66"/>
      <c r="U52" s="66"/>
      <c r="V52" s="66"/>
      <c r="W52" s="56"/>
      <c r="X52" s="66"/>
    </row>
    <row r="53" spans="1:24" x14ac:dyDescent="0.2">
      <c r="A53" s="90"/>
      <c r="B53" s="101"/>
      <c r="C53" s="73"/>
      <c r="D53" s="73"/>
      <c r="E53" s="73"/>
      <c r="F53" s="8" t="s">
        <v>44</v>
      </c>
      <c r="G53" s="12">
        <f>H53+I53+J53+K53+L53+M53</f>
        <v>0</v>
      </c>
      <c r="H53" s="12">
        <v>0</v>
      </c>
      <c r="I53" s="12">
        <v>0</v>
      </c>
      <c r="J53" s="30">
        <v>0</v>
      </c>
      <c r="K53" s="30">
        <v>0</v>
      </c>
      <c r="L53" s="12">
        <v>0</v>
      </c>
      <c r="M53" s="12">
        <v>0</v>
      </c>
      <c r="N53" s="12">
        <v>0</v>
      </c>
      <c r="O53" s="66"/>
      <c r="P53" s="66"/>
      <c r="Q53" s="66"/>
      <c r="R53" s="66"/>
      <c r="S53" s="66"/>
      <c r="T53" s="66"/>
      <c r="U53" s="66"/>
      <c r="V53" s="66"/>
      <c r="W53" s="56"/>
      <c r="X53" s="66"/>
    </row>
    <row r="54" spans="1:24" x14ac:dyDescent="0.2">
      <c r="A54" s="90" t="s">
        <v>23</v>
      </c>
      <c r="B54" s="94" t="s">
        <v>89</v>
      </c>
      <c r="C54" s="73">
        <v>2021</v>
      </c>
      <c r="D54" s="73">
        <v>2021</v>
      </c>
      <c r="E54" s="73" t="s">
        <v>19</v>
      </c>
      <c r="F54" s="5" t="s">
        <v>40</v>
      </c>
      <c r="G54" s="12">
        <f>G55+G56+G57+G58</f>
        <v>0</v>
      </c>
      <c r="H54" s="12">
        <f>H55+H56+H57+H58</f>
        <v>0</v>
      </c>
      <c r="I54" s="12">
        <f t="shared" ref="I54:M54" si="24">I55+I56+I57+I58</f>
        <v>0</v>
      </c>
      <c r="J54" s="30">
        <f t="shared" si="24"/>
        <v>0</v>
      </c>
      <c r="K54" s="30">
        <f t="shared" si="24"/>
        <v>0</v>
      </c>
      <c r="L54" s="12">
        <f t="shared" si="24"/>
        <v>0</v>
      </c>
      <c r="M54" s="12">
        <f t="shared" si="24"/>
        <v>0</v>
      </c>
      <c r="N54" s="12">
        <f t="shared" ref="N54" si="25">N55+N56+N57+N58</f>
        <v>0</v>
      </c>
      <c r="O54" s="65" t="s">
        <v>26</v>
      </c>
      <c r="P54" s="65" t="s">
        <v>27</v>
      </c>
      <c r="Q54" s="65"/>
      <c r="R54" s="65"/>
      <c r="S54" s="65"/>
      <c r="T54" s="65"/>
      <c r="U54" s="65"/>
      <c r="V54" s="65"/>
      <c r="W54" s="51"/>
      <c r="X54" s="65"/>
    </row>
    <row r="55" spans="1:24" ht="33.75" x14ac:dyDescent="0.2">
      <c r="A55" s="90"/>
      <c r="B55" s="101"/>
      <c r="C55" s="73"/>
      <c r="D55" s="73"/>
      <c r="E55" s="73"/>
      <c r="F55" s="6" t="s">
        <v>41</v>
      </c>
      <c r="G55" s="12">
        <f>H55+I55+J55+K55+L55+M55</f>
        <v>0</v>
      </c>
      <c r="H55" s="12">
        <v>0</v>
      </c>
      <c r="I55" s="12">
        <v>0</v>
      </c>
      <c r="J55" s="30">
        <v>0</v>
      </c>
      <c r="K55" s="30">
        <v>0</v>
      </c>
      <c r="L55" s="12">
        <v>0</v>
      </c>
      <c r="M55" s="12">
        <v>0</v>
      </c>
      <c r="N55" s="12">
        <v>0</v>
      </c>
      <c r="O55" s="66"/>
      <c r="P55" s="66"/>
      <c r="Q55" s="66"/>
      <c r="R55" s="66"/>
      <c r="S55" s="66"/>
      <c r="T55" s="66"/>
      <c r="U55" s="66"/>
      <c r="V55" s="66"/>
      <c r="W55" s="56"/>
      <c r="X55" s="66"/>
    </row>
    <row r="56" spans="1:24" ht="22.5" x14ac:dyDescent="0.2">
      <c r="A56" s="90"/>
      <c r="B56" s="101"/>
      <c r="C56" s="73"/>
      <c r="D56" s="73"/>
      <c r="E56" s="73"/>
      <c r="F56" s="7" t="s">
        <v>42</v>
      </c>
      <c r="G56" s="12">
        <f>H56+I56+J56+K56+L56+M56</f>
        <v>0</v>
      </c>
      <c r="H56" s="12">
        <v>0</v>
      </c>
      <c r="I56" s="12">
        <v>0</v>
      </c>
      <c r="J56" s="30">
        <v>0</v>
      </c>
      <c r="K56" s="30">
        <v>0</v>
      </c>
      <c r="L56" s="12">
        <v>0</v>
      </c>
      <c r="M56" s="12">
        <v>0</v>
      </c>
      <c r="N56" s="12">
        <v>0</v>
      </c>
      <c r="O56" s="66"/>
      <c r="P56" s="66"/>
      <c r="Q56" s="66"/>
      <c r="R56" s="66"/>
      <c r="S56" s="66"/>
      <c r="T56" s="66"/>
      <c r="U56" s="66"/>
      <c r="V56" s="66"/>
      <c r="W56" s="56"/>
      <c r="X56" s="66"/>
    </row>
    <row r="57" spans="1:24" ht="22.5" x14ac:dyDescent="0.2">
      <c r="A57" s="90"/>
      <c r="B57" s="101"/>
      <c r="C57" s="73"/>
      <c r="D57" s="73"/>
      <c r="E57" s="73"/>
      <c r="F57" s="7" t="s">
        <v>43</v>
      </c>
      <c r="G57" s="12">
        <f>H57+I57+J57+K57+L57+M57</f>
        <v>0</v>
      </c>
      <c r="H57" s="12">
        <v>0</v>
      </c>
      <c r="I57" s="12">
        <v>0</v>
      </c>
      <c r="J57" s="30">
        <v>0</v>
      </c>
      <c r="K57" s="30">
        <v>0</v>
      </c>
      <c r="L57" s="12">
        <v>0</v>
      </c>
      <c r="M57" s="12">
        <v>0</v>
      </c>
      <c r="N57" s="12">
        <v>0</v>
      </c>
      <c r="O57" s="66"/>
      <c r="P57" s="66"/>
      <c r="Q57" s="66"/>
      <c r="R57" s="66"/>
      <c r="S57" s="66"/>
      <c r="T57" s="66"/>
      <c r="U57" s="66"/>
      <c r="V57" s="66"/>
      <c r="W57" s="56"/>
      <c r="X57" s="66"/>
    </row>
    <row r="58" spans="1:24" x14ac:dyDescent="0.2">
      <c r="A58" s="90"/>
      <c r="B58" s="101"/>
      <c r="C58" s="73"/>
      <c r="D58" s="73"/>
      <c r="E58" s="73"/>
      <c r="F58" s="8" t="s">
        <v>44</v>
      </c>
      <c r="G58" s="12">
        <f>H58+I58+J58+K58+L58+M58</f>
        <v>0</v>
      </c>
      <c r="H58" s="12">
        <v>0</v>
      </c>
      <c r="I58" s="12">
        <v>0</v>
      </c>
      <c r="J58" s="30">
        <v>0</v>
      </c>
      <c r="K58" s="30">
        <v>0</v>
      </c>
      <c r="L58" s="12">
        <v>0</v>
      </c>
      <c r="M58" s="12">
        <v>0</v>
      </c>
      <c r="N58" s="12">
        <v>0</v>
      </c>
      <c r="O58" s="66"/>
      <c r="P58" s="66"/>
      <c r="Q58" s="66"/>
      <c r="R58" s="66"/>
      <c r="S58" s="66"/>
      <c r="T58" s="66"/>
      <c r="U58" s="66"/>
      <c r="V58" s="66"/>
      <c r="W58" s="56"/>
      <c r="X58" s="66"/>
    </row>
    <row r="59" spans="1:24" x14ac:dyDescent="0.2">
      <c r="A59" s="160" t="s">
        <v>30</v>
      </c>
      <c r="B59" s="161"/>
      <c r="C59" s="161"/>
      <c r="D59" s="161"/>
      <c r="E59" s="130"/>
      <c r="F59" s="5" t="s">
        <v>40</v>
      </c>
      <c r="G59" s="12">
        <f t="shared" ref="G59:N63" si="26">G23+G44</f>
        <v>31248043.520000003</v>
      </c>
      <c r="H59" s="12">
        <f t="shared" si="26"/>
        <v>8318686.2600000007</v>
      </c>
      <c r="I59" s="12">
        <f t="shared" si="26"/>
        <v>7474424.2300000004</v>
      </c>
      <c r="J59" s="30">
        <f t="shared" si="26"/>
        <v>6786133.0300000003</v>
      </c>
      <c r="K59" s="30">
        <f t="shared" si="26"/>
        <v>8301600</v>
      </c>
      <c r="L59" s="12">
        <f t="shared" si="26"/>
        <v>122400</v>
      </c>
      <c r="M59" s="12">
        <f t="shared" si="26"/>
        <v>122400</v>
      </c>
      <c r="N59" s="12">
        <f t="shared" si="26"/>
        <v>122400</v>
      </c>
      <c r="O59" s="73" t="s">
        <v>14</v>
      </c>
      <c r="P59" s="73" t="s">
        <v>14</v>
      </c>
      <c r="Q59" s="73" t="s">
        <v>14</v>
      </c>
      <c r="R59" s="73" t="s">
        <v>14</v>
      </c>
      <c r="S59" s="73" t="s">
        <v>14</v>
      </c>
      <c r="T59" s="73" t="s">
        <v>14</v>
      </c>
      <c r="U59" s="73" t="s">
        <v>14</v>
      </c>
      <c r="V59" s="73" t="s">
        <v>14</v>
      </c>
      <c r="W59" s="73" t="s">
        <v>14</v>
      </c>
      <c r="X59" s="73" t="s">
        <v>14</v>
      </c>
    </row>
    <row r="60" spans="1:24" ht="33.75" x14ac:dyDescent="0.2">
      <c r="A60" s="162"/>
      <c r="B60" s="163"/>
      <c r="C60" s="163"/>
      <c r="D60" s="163"/>
      <c r="E60" s="131"/>
      <c r="F60" s="6" t="s">
        <v>41</v>
      </c>
      <c r="G60" s="12">
        <f t="shared" si="26"/>
        <v>984816.87</v>
      </c>
      <c r="H60" s="12">
        <f t="shared" si="26"/>
        <v>166373.73000000001</v>
      </c>
      <c r="I60" s="12">
        <f t="shared" si="26"/>
        <v>149488.48000000001</v>
      </c>
      <c r="J60" s="30">
        <f t="shared" si="26"/>
        <v>135722.66</v>
      </c>
      <c r="K60" s="30">
        <f t="shared" si="26"/>
        <v>166032</v>
      </c>
      <c r="L60" s="12">
        <f t="shared" si="26"/>
        <v>122400</v>
      </c>
      <c r="M60" s="12">
        <f t="shared" si="26"/>
        <v>122400</v>
      </c>
      <c r="N60" s="12">
        <f t="shared" si="26"/>
        <v>122400</v>
      </c>
      <c r="O60" s="73"/>
      <c r="P60" s="73"/>
      <c r="Q60" s="73"/>
      <c r="R60" s="73"/>
      <c r="S60" s="73"/>
      <c r="T60" s="73"/>
      <c r="U60" s="73"/>
      <c r="V60" s="73"/>
      <c r="W60" s="73"/>
      <c r="X60" s="73"/>
    </row>
    <row r="61" spans="1:24" ht="22.5" x14ac:dyDescent="0.2">
      <c r="A61" s="162"/>
      <c r="B61" s="163"/>
      <c r="C61" s="163"/>
      <c r="D61" s="163"/>
      <c r="E61" s="131"/>
      <c r="F61" s="7" t="s">
        <v>42</v>
      </c>
      <c r="G61" s="12">
        <f t="shared" si="26"/>
        <v>30263226.650000002</v>
      </c>
      <c r="H61" s="12">
        <f t="shared" si="26"/>
        <v>8152312.5300000003</v>
      </c>
      <c r="I61" s="12">
        <f t="shared" si="26"/>
        <v>7324935.75</v>
      </c>
      <c r="J61" s="30">
        <f t="shared" si="26"/>
        <v>6650410.3700000001</v>
      </c>
      <c r="K61" s="30">
        <f t="shared" si="26"/>
        <v>8135568</v>
      </c>
      <c r="L61" s="12">
        <f t="shared" si="26"/>
        <v>0</v>
      </c>
      <c r="M61" s="12">
        <f t="shared" si="26"/>
        <v>0</v>
      </c>
      <c r="N61" s="12">
        <f t="shared" ref="N61" si="27">N25+N46</f>
        <v>0</v>
      </c>
      <c r="O61" s="73"/>
      <c r="P61" s="73"/>
      <c r="Q61" s="73"/>
      <c r="R61" s="73"/>
      <c r="S61" s="73"/>
      <c r="T61" s="73"/>
      <c r="U61" s="73"/>
      <c r="V61" s="73"/>
      <c r="W61" s="73"/>
      <c r="X61" s="73"/>
    </row>
    <row r="62" spans="1:24" ht="22.5" x14ac:dyDescent="0.2">
      <c r="A62" s="162"/>
      <c r="B62" s="163"/>
      <c r="C62" s="163"/>
      <c r="D62" s="163"/>
      <c r="E62" s="131"/>
      <c r="F62" s="7" t="s">
        <v>43</v>
      </c>
      <c r="G62" s="12">
        <f t="shared" si="26"/>
        <v>0</v>
      </c>
      <c r="H62" s="12">
        <f t="shared" si="26"/>
        <v>0</v>
      </c>
      <c r="I62" s="12">
        <f t="shared" si="26"/>
        <v>0</v>
      </c>
      <c r="J62" s="30">
        <f t="shared" si="26"/>
        <v>0</v>
      </c>
      <c r="K62" s="30">
        <f t="shared" si="26"/>
        <v>0</v>
      </c>
      <c r="L62" s="12">
        <f t="shared" si="26"/>
        <v>0</v>
      </c>
      <c r="M62" s="12">
        <f t="shared" si="26"/>
        <v>0</v>
      </c>
      <c r="N62" s="12">
        <f t="shared" ref="N62" si="28">N26+N47</f>
        <v>0</v>
      </c>
      <c r="O62" s="73"/>
      <c r="P62" s="73"/>
      <c r="Q62" s="73"/>
      <c r="R62" s="73"/>
      <c r="S62" s="73"/>
      <c r="T62" s="73"/>
      <c r="U62" s="73"/>
      <c r="V62" s="73"/>
      <c r="W62" s="73"/>
      <c r="X62" s="73"/>
    </row>
    <row r="63" spans="1:24" x14ac:dyDescent="0.2">
      <c r="A63" s="162"/>
      <c r="B63" s="163"/>
      <c r="C63" s="163"/>
      <c r="D63" s="163"/>
      <c r="E63" s="131"/>
      <c r="F63" s="8" t="s">
        <v>44</v>
      </c>
      <c r="G63" s="12">
        <f t="shared" si="26"/>
        <v>0</v>
      </c>
      <c r="H63" s="12">
        <f t="shared" si="26"/>
        <v>0</v>
      </c>
      <c r="I63" s="12">
        <f t="shared" si="26"/>
        <v>0</v>
      </c>
      <c r="J63" s="30">
        <f t="shared" si="26"/>
        <v>0</v>
      </c>
      <c r="K63" s="30">
        <f t="shared" si="26"/>
        <v>0</v>
      </c>
      <c r="L63" s="12">
        <f t="shared" si="26"/>
        <v>0</v>
      </c>
      <c r="M63" s="12">
        <f t="shared" si="26"/>
        <v>0</v>
      </c>
      <c r="N63" s="12">
        <f t="shared" ref="N63" si="29">N27+N48</f>
        <v>0</v>
      </c>
      <c r="O63" s="73"/>
      <c r="P63" s="73"/>
      <c r="Q63" s="73"/>
      <c r="R63" s="73"/>
      <c r="S63" s="73"/>
      <c r="T63" s="73"/>
      <c r="U63" s="73"/>
      <c r="V63" s="73"/>
      <c r="W63" s="73"/>
      <c r="X63" s="73"/>
    </row>
    <row r="64" spans="1:24" x14ac:dyDescent="0.2">
      <c r="G64" s="10"/>
      <c r="H64" s="20"/>
      <c r="I64" s="20"/>
      <c r="J64" s="31"/>
      <c r="K64" s="31"/>
      <c r="L64" s="20"/>
      <c r="M64" s="20"/>
      <c r="N64" s="20"/>
    </row>
    <row r="65" spans="1:24" x14ac:dyDescent="0.2">
      <c r="A65" s="159" t="s">
        <v>45</v>
      </c>
      <c r="B65" s="159"/>
      <c r="C65" s="159"/>
      <c r="D65" s="159"/>
      <c r="E65" s="159"/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9"/>
      <c r="X65" s="159"/>
    </row>
    <row r="66" spans="1:24" x14ac:dyDescent="0.2">
      <c r="A66" s="43" t="s">
        <v>46</v>
      </c>
      <c r="B66" s="43"/>
      <c r="C66" s="43"/>
      <c r="D66" s="43"/>
      <c r="E66" s="43"/>
      <c r="F66" s="43"/>
      <c r="G66" s="43"/>
      <c r="H66" s="43"/>
      <c r="I66" s="43"/>
      <c r="J66" s="28"/>
      <c r="K66" s="28"/>
      <c r="L66" s="49"/>
      <c r="M66" s="49"/>
      <c r="N66" s="55"/>
      <c r="O66" s="43"/>
      <c r="P66" s="43"/>
      <c r="Q66" s="43"/>
      <c r="R66" s="43"/>
      <c r="S66" s="43"/>
      <c r="T66" s="43"/>
      <c r="U66" s="43"/>
      <c r="V66" s="43"/>
      <c r="W66" s="55"/>
      <c r="X66" s="43"/>
    </row>
    <row r="67" spans="1:24" x14ac:dyDescent="0.2">
      <c r="A67" s="158" t="s">
        <v>83</v>
      </c>
      <c r="B67" s="159"/>
      <c r="C67" s="159"/>
      <c r="D67" s="159"/>
      <c r="E67" s="159"/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9"/>
    </row>
    <row r="68" spans="1:24" ht="11.25" customHeight="1" x14ac:dyDescent="0.2">
      <c r="A68" s="41">
        <v>1</v>
      </c>
      <c r="B68" s="154" t="s">
        <v>20</v>
      </c>
      <c r="C68" s="155"/>
      <c r="D68" s="155"/>
      <c r="E68" s="155"/>
      <c r="F68" s="156"/>
      <c r="G68" s="156"/>
      <c r="H68" s="156"/>
      <c r="I68" s="156"/>
      <c r="J68" s="156"/>
      <c r="K68" s="156"/>
      <c r="L68" s="156"/>
      <c r="M68" s="156"/>
      <c r="N68" s="156"/>
      <c r="O68" s="156"/>
      <c r="P68" s="156"/>
      <c r="Q68" s="156"/>
      <c r="R68" s="156"/>
      <c r="S68" s="156"/>
      <c r="T68" s="156"/>
      <c r="U68" s="156"/>
      <c r="V68" s="156"/>
      <c r="W68" s="156"/>
      <c r="X68" s="157"/>
    </row>
    <row r="69" spans="1:24" x14ac:dyDescent="0.2">
      <c r="A69" s="91" t="s">
        <v>15</v>
      </c>
      <c r="B69" s="148" t="s">
        <v>90</v>
      </c>
      <c r="C69" s="149"/>
      <c r="D69" s="149"/>
      <c r="E69" s="150"/>
      <c r="F69" s="5" t="s">
        <v>40</v>
      </c>
      <c r="G69" s="9">
        <f>G70+G71+G72+G73</f>
        <v>133290</v>
      </c>
      <c r="H69" s="9">
        <f t="shared" ref="H69:M69" si="30">H70+H71+H72+H73</f>
        <v>0</v>
      </c>
      <c r="I69" s="9">
        <f t="shared" si="30"/>
        <v>13680</v>
      </c>
      <c r="J69" s="9">
        <f t="shared" si="30"/>
        <v>98010</v>
      </c>
      <c r="K69" s="32">
        <f t="shared" si="30"/>
        <v>20000</v>
      </c>
      <c r="L69" s="9">
        <f t="shared" si="30"/>
        <v>800</v>
      </c>
      <c r="M69" s="9">
        <f t="shared" si="30"/>
        <v>400</v>
      </c>
      <c r="N69" s="9">
        <f t="shared" ref="N69" si="31">N70+N71+N72+N73</f>
        <v>400</v>
      </c>
      <c r="O69" s="73" t="s">
        <v>14</v>
      </c>
      <c r="P69" s="73" t="s">
        <v>14</v>
      </c>
      <c r="Q69" s="73" t="s">
        <v>14</v>
      </c>
      <c r="R69" s="73" t="s">
        <v>14</v>
      </c>
      <c r="S69" s="73" t="s">
        <v>14</v>
      </c>
      <c r="T69" s="73" t="s">
        <v>14</v>
      </c>
      <c r="U69" s="73" t="s">
        <v>14</v>
      </c>
      <c r="V69" s="73" t="s">
        <v>14</v>
      </c>
      <c r="W69" s="73" t="s">
        <v>14</v>
      </c>
      <c r="X69" s="73" t="s">
        <v>14</v>
      </c>
    </row>
    <row r="70" spans="1:24" ht="33.75" x14ac:dyDescent="0.2">
      <c r="A70" s="91"/>
      <c r="B70" s="151"/>
      <c r="C70" s="152"/>
      <c r="D70" s="152"/>
      <c r="E70" s="153"/>
      <c r="F70" s="6" t="s">
        <v>41</v>
      </c>
      <c r="G70" s="9">
        <f>G75+G80</f>
        <v>4233.8</v>
      </c>
      <c r="H70" s="9">
        <f t="shared" ref="H70:M70" si="32">H75+H80</f>
        <v>0</v>
      </c>
      <c r="I70" s="9">
        <f t="shared" si="32"/>
        <v>273.60000000000002</v>
      </c>
      <c r="J70" s="9">
        <f t="shared" si="32"/>
        <v>1960.2</v>
      </c>
      <c r="K70" s="32">
        <f t="shared" si="32"/>
        <v>400</v>
      </c>
      <c r="L70" s="9">
        <f t="shared" si="32"/>
        <v>800</v>
      </c>
      <c r="M70" s="9">
        <f t="shared" si="32"/>
        <v>400</v>
      </c>
      <c r="N70" s="9">
        <f t="shared" ref="N70" si="33">N75+N80</f>
        <v>400</v>
      </c>
      <c r="O70" s="73"/>
      <c r="P70" s="73"/>
      <c r="Q70" s="73"/>
      <c r="R70" s="73"/>
      <c r="S70" s="73"/>
      <c r="T70" s="73"/>
      <c r="U70" s="73"/>
      <c r="V70" s="73"/>
      <c r="W70" s="73"/>
      <c r="X70" s="73"/>
    </row>
    <row r="71" spans="1:24" ht="22.5" x14ac:dyDescent="0.2">
      <c r="A71" s="91"/>
      <c r="B71" s="151"/>
      <c r="C71" s="152"/>
      <c r="D71" s="152"/>
      <c r="E71" s="153"/>
      <c r="F71" s="7" t="s">
        <v>42</v>
      </c>
      <c r="G71" s="9">
        <f>G76+G81</f>
        <v>129056.2</v>
      </c>
      <c r="H71" s="9">
        <f t="shared" ref="H71:M71" si="34">H76+H81</f>
        <v>0</v>
      </c>
      <c r="I71" s="9">
        <f t="shared" si="34"/>
        <v>13406.4</v>
      </c>
      <c r="J71" s="9">
        <f t="shared" si="34"/>
        <v>96049.8</v>
      </c>
      <c r="K71" s="32">
        <f t="shared" si="34"/>
        <v>19600</v>
      </c>
      <c r="L71" s="9">
        <f t="shared" si="34"/>
        <v>0</v>
      </c>
      <c r="M71" s="9">
        <f t="shared" si="34"/>
        <v>0</v>
      </c>
      <c r="N71" s="9">
        <f t="shared" ref="N71" si="35">N76+N81</f>
        <v>0</v>
      </c>
      <c r="O71" s="73"/>
      <c r="P71" s="73"/>
      <c r="Q71" s="73"/>
      <c r="R71" s="73"/>
      <c r="S71" s="73"/>
      <c r="T71" s="73"/>
      <c r="U71" s="73"/>
      <c r="V71" s="73"/>
      <c r="W71" s="73"/>
      <c r="X71" s="73"/>
    </row>
    <row r="72" spans="1:24" ht="22.5" x14ac:dyDescent="0.2">
      <c r="A72" s="91"/>
      <c r="B72" s="151"/>
      <c r="C72" s="152"/>
      <c r="D72" s="152"/>
      <c r="E72" s="153"/>
      <c r="F72" s="7" t="s">
        <v>43</v>
      </c>
      <c r="G72" s="9">
        <f>G77+G82</f>
        <v>0</v>
      </c>
      <c r="H72" s="9">
        <f t="shared" ref="H72:M72" si="36">H77+H82</f>
        <v>0</v>
      </c>
      <c r="I72" s="9">
        <f t="shared" si="36"/>
        <v>0</v>
      </c>
      <c r="J72" s="9">
        <f t="shared" si="36"/>
        <v>0</v>
      </c>
      <c r="K72" s="32">
        <f t="shared" si="36"/>
        <v>0</v>
      </c>
      <c r="L72" s="9">
        <f t="shared" si="36"/>
        <v>0</v>
      </c>
      <c r="M72" s="9">
        <f t="shared" si="36"/>
        <v>0</v>
      </c>
      <c r="N72" s="9">
        <f t="shared" ref="N72" si="37">N77+N82</f>
        <v>0</v>
      </c>
      <c r="O72" s="73"/>
      <c r="P72" s="73"/>
      <c r="Q72" s="73"/>
      <c r="R72" s="73"/>
      <c r="S72" s="73"/>
      <c r="T72" s="73"/>
      <c r="U72" s="73"/>
      <c r="V72" s="73"/>
      <c r="W72" s="73"/>
      <c r="X72" s="73"/>
    </row>
    <row r="73" spans="1:24" x14ac:dyDescent="0.2">
      <c r="A73" s="91"/>
      <c r="B73" s="151"/>
      <c r="C73" s="152"/>
      <c r="D73" s="152"/>
      <c r="E73" s="153"/>
      <c r="F73" s="8" t="s">
        <v>44</v>
      </c>
      <c r="G73" s="9">
        <f>G78+G83</f>
        <v>0</v>
      </c>
      <c r="H73" s="9">
        <f t="shared" ref="H73:M73" si="38">H78+H83</f>
        <v>0</v>
      </c>
      <c r="I73" s="9">
        <f t="shared" si="38"/>
        <v>0</v>
      </c>
      <c r="J73" s="9">
        <f t="shared" si="38"/>
        <v>0</v>
      </c>
      <c r="K73" s="32">
        <f t="shared" si="38"/>
        <v>0</v>
      </c>
      <c r="L73" s="9">
        <f t="shared" si="38"/>
        <v>0</v>
      </c>
      <c r="M73" s="9">
        <f t="shared" si="38"/>
        <v>0</v>
      </c>
      <c r="N73" s="9">
        <f t="shared" ref="N73" si="39">N78+N83</f>
        <v>0</v>
      </c>
      <c r="O73" s="73"/>
      <c r="P73" s="73"/>
      <c r="Q73" s="73"/>
      <c r="R73" s="73"/>
      <c r="S73" s="73"/>
      <c r="T73" s="73"/>
      <c r="U73" s="73"/>
      <c r="V73" s="73"/>
      <c r="W73" s="73"/>
      <c r="X73" s="73"/>
    </row>
    <row r="74" spans="1:24" ht="33.75" customHeight="1" x14ac:dyDescent="0.2">
      <c r="A74" s="86" t="s">
        <v>16</v>
      </c>
      <c r="B74" s="94" t="s">
        <v>91</v>
      </c>
      <c r="C74" s="73">
        <v>2021</v>
      </c>
      <c r="D74" s="73">
        <v>2023</v>
      </c>
      <c r="E74" s="73" t="s">
        <v>19</v>
      </c>
      <c r="F74" s="5" t="s">
        <v>40</v>
      </c>
      <c r="G74" s="13">
        <f>H74+I74+J74++K74+L74+M74+N74</f>
        <v>111690</v>
      </c>
      <c r="H74" s="13">
        <f>H75+H76+H77+H78</f>
        <v>0</v>
      </c>
      <c r="I74" s="13">
        <f t="shared" ref="I74:M74" si="40">I75+I76+I77+I78</f>
        <v>13680</v>
      </c>
      <c r="J74" s="33">
        <f t="shared" si="40"/>
        <v>98010</v>
      </c>
      <c r="K74" s="33">
        <f t="shared" si="40"/>
        <v>0</v>
      </c>
      <c r="L74" s="13">
        <f t="shared" si="40"/>
        <v>0</v>
      </c>
      <c r="M74" s="13">
        <f t="shared" si="40"/>
        <v>0</v>
      </c>
      <c r="N74" s="13">
        <f t="shared" ref="N74" si="41">N75+N76+N77+N78</f>
        <v>0</v>
      </c>
      <c r="O74" s="73" t="s">
        <v>49</v>
      </c>
      <c r="P74" s="73" t="s">
        <v>28</v>
      </c>
      <c r="Q74" s="65">
        <f>R74+S74+T74+U74+V74+X74</f>
        <v>114</v>
      </c>
      <c r="R74" s="65">
        <v>100</v>
      </c>
      <c r="S74" s="65">
        <v>3</v>
      </c>
      <c r="T74" s="65">
        <v>11</v>
      </c>
      <c r="U74" s="65"/>
      <c r="V74" s="65"/>
      <c r="W74" s="65"/>
      <c r="X74" s="65"/>
    </row>
    <row r="75" spans="1:24" ht="42" customHeight="1" x14ac:dyDescent="0.2">
      <c r="A75" s="87"/>
      <c r="B75" s="101"/>
      <c r="C75" s="73"/>
      <c r="D75" s="73"/>
      <c r="E75" s="73"/>
      <c r="F75" s="6" t="s">
        <v>41</v>
      </c>
      <c r="G75" s="13">
        <f t="shared" ref="G75:G78" si="42">H75+I75+J75++K75+L75+M75+N75</f>
        <v>2233.8000000000002</v>
      </c>
      <c r="H75" s="13">
        <v>0</v>
      </c>
      <c r="I75" s="13">
        <v>273.60000000000002</v>
      </c>
      <c r="J75" s="33">
        <v>1960.2</v>
      </c>
      <c r="K75" s="33">
        <v>0</v>
      </c>
      <c r="L75" s="13">
        <v>0</v>
      </c>
      <c r="M75" s="13">
        <v>0</v>
      </c>
      <c r="N75" s="13">
        <v>0</v>
      </c>
      <c r="O75" s="73"/>
      <c r="P75" s="73"/>
      <c r="Q75" s="66"/>
      <c r="R75" s="66"/>
      <c r="S75" s="66"/>
      <c r="T75" s="66"/>
      <c r="U75" s="66"/>
      <c r="V75" s="66"/>
      <c r="W75" s="66"/>
      <c r="X75" s="66"/>
    </row>
    <row r="76" spans="1:24" ht="39" customHeight="1" x14ac:dyDescent="0.2">
      <c r="A76" s="87"/>
      <c r="B76" s="101"/>
      <c r="C76" s="73"/>
      <c r="D76" s="73"/>
      <c r="E76" s="73"/>
      <c r="F76" s="7" t="s">
        <v>42</v>
      </c>
      <c r="G76" s="13">
        <f t="shared" si="42"/>
        <v>109456.2</v>
      </c>
      <c r="H76" s="13">
        <v>0</v>
      </c>
      <c r="I76" s="13">
        <v>13406.4</v>
      </c>
      <c r="J76" s="33">
        <v>96049.8</v>
      </c>
      <c r="K76" s="33">
        <v>0</v>
      </c>
      <c r="L76" s="13">
        <v>0</v>
      </c>
      <c r="M76" s="13">
        <v>0</v>
      </c>
      <c r="N76" s="13">
        <v>0</v>
      </c>
      <c r="O76" s="73"/>
      <c r="P76" s="73"/>
      <c r="Q76" s="66"/>
      <c r="R76" s="66"/>
      <c r="S76" s="66"/>
      <c r="T76" s="66"/>
      <c r="U76" s="66"/>
      <c r="V76" s="66"/>
      <c r="W76" s="66"/>
      <c r="X76" s="66"/>
    </row>
    <row r="77" spans="1:24" ht="30" customHeight="1" x14ac:dyDescent="0.2">
      <c r="A77" s="87"/>
      <c r="B77" s="101"/>
      <c r="C77" s="73"/>
      <c r="D77" s="73"/>
      <c r="E77" s="73"/>
      <c r="F77" s="7" t="s">
        <v>43</v>
      </c>
      <c r="G77" s="13">
        <f t="shared" si="42"/>
        <v>0</v>
      </c>
      <c r="H77" s="13">
        <v>0</v>
      </c>
      <c r="I77" s="13">
        <v>0</v>
      </c>
      <c r="J77" s="33">
        <v>0</v>
      </c>
      <c r="K77" s="33">
        <v>0</v>
      </c>
      <c r="L77" s="13">
        <v>0</v>
      </c>
      <c r="M77" s="13">
        <v>0</v>
      </c>
      <c r="N77" s="13">
        <v>0</v>
      </c>
      <c r="O77" s="73"/>
      <c r="P77" s="73"/>
      <c r="Q77" s="66"/>
      <c r="R77" s="66"/>
      <c r="S77" s="66"/>
      <c r="T77" s="66"/>
      <c r="U77" s="66"/>
      <c r="V77" s="66"/>
      <c r="W77" s="66"/>
      <c r="X77" s="66"/>
    </row>
    <row r="78" spans="1:24" ht="27.75" customHeight="1" x14ac:dyDescent="0.2">
      <c r="A78" s="87"/>
      <c r="B78" s="101"/>
      <c r="C78" s="73"/>
      <c r="D78" s="73"/>
      <c r="E78" s="73"/>
      <c r="F78" s="8" t="s">
        <v>44</v>
      </c>
      <c r="G78" s="13">
        <f t="shared" si="42"/>
        <v>0</v>
      </c>
      <c r="H78" s="13">
        <v>0</v>
      </c>
      <c r="I78" s="13">
        <v>0</v>
      </c>
      <c r="J78" s="33">
        <v>0</v>
      </c>
      <c r="K78" s="33">
        <v>0</v>
      </c>
      <c r="L78" s="13">
        <v>0</v>
      </c>
      <c r="M78" s="13">
        <v>0</v>
      </c>
      <c r="N78" s="13">
        <v>0</v>
      </c>
      <c r="O78" s="73"/>
      <c r="P78" s="73"/>
      <c r="Q78" s="66"/>
      <c r="R78" s="66"/>
      <c r="S78" s="66"/>
      <c r="T78" s="66"/>
      <c r="U78" s="66"/>
      <c r="V78" s="66"/>
      <c r="W78" s="66"/>
      <c r="X78" s="66"/>
    </row>
    <row r="79" spans="1:24" ht="42.95" customHeight="1" x14ac:dyDescent="0.2">
      <c r="A79" s="86" t="s">
        <v>17</v>
      </c>
      <c r="B79" s="88" t="s">
        <v>119</v>
      </c>
      <c r="C79" s="73">
        <v>2024</v>
      </c>
      <c r="D79" s="73">
        <v>2027</v>
      </c>
      <c r="E79" s="73" t="s">
        <v>19</v>
      </c>
      <c r="F79" s="5" t="s">
        <v>40</v>
      </c>
      <c r="G79" s="13">
        <f>H79+I79+J79++K79+L79+M79+N79</f>
        <v>21600</v>
      </c>
      <c r="H79" s="13">
        <f>H80+H81+H82+H83</f>
        <v>0</v>
      </c>
      <c r="I79" s="13">
        <f t="shared" ref="I79:N79" si="43">I80+I81+I82+I83</f>
        <v>0</v>
      </c>
      <c r="J79" s="33">
        <f t="shared" si="43"/>
        <v>0</v>
      </c>
      <c r="K79" s="33">
        <f t="shared" si="43"/>
        <v>20000</v>
      </c>
      <c r="L79" s="13">
        <f t="shared" si="43"/>
        <v>800</v>
      </c>
      <c r="M79" s="13">
        <f t="shared" si="43"/>
        <v>400</v>
      </c>
      <c r="N79" s="13">
        <f t="shared" si="43"/>
        <v>400</v>
      </c>
      <c r="O79" s="73" t="s">
        <v>49</v>
      </c>
      <c r="P79" s="73" t="s">
        <v>28</v>
      </c>
      <c r="Q79" s="65">
        <v>16</v>
      </c>
      <c r="R79" s="65"/>
      <c r="S79" s="65"/>
      <c r="T79" s="65"/>
      <c r="U79" s="65">
        <v>5</v>
      </c>
      <c r="V79" s="65">
        <v>5</v>
      </c>
      <c r="W79" s="65">
        <v>3</v>
      </c>
      <c r="X79" s="65">
        <v>3</v>
      </c>
    </row>
    <row r="80" spans="1:24" ht="42.95" customHeight="1" x14ac:dyDescent="0.2">
      <c r="A80" s="87"/>
      <c r="B80" s="89"/>
      <c r="C80" s="73"/>
      <c r="D80" s="73"/>
      <c r="E80" s="73"/>
      <c r="F80" s="6" t="s">
        <v>41</v>
      </c>
      <c r="G80" s="13">
        <f t="shared" ref="G80:G83" si="44">H80+I80+J80++K80+L80+M80+N80</f>
        <v>2000</v>
      </c>
      <c r="H80" s="13">
        <v>0</v>
      </c>
      <c r="I80" s="13">
        <v>0</v>
      </c>
      <c r="J80" s="33">
        <v>0</v>
      </c>
      <c r="K80" s="33">
        <v>400</v>
      </c>
      <c r="L80" s="13">
        <v>800</v>
      </c>
      <c r="M80" s="13">
        <v>400</v>
      </c>
      <c r="N80" s="13">
        <v>400</v>
      </c>
      <c r="O80" s="73"/>
      <c r="P80" s="73"/>
      <c r="Q80" s="66"/>
      <c r="R80" s="66"/>
      <c r="S80" s="66"/>
      <c r="T80" s="66"/>
      <c r="U80" s="66"/>
      <c r="V80" s="66"/>
      <c r="W80" s="66"/>
      <c r="X80" s="66"/>
    </row>
    <row r="81" spans="1:24" ht="42.95" customHeight="1" x14ac:dyDescent="0.2">
      <c r="A81" s="87"/>
      <c r="B81" s="89"/>
      <c r="C81" s="73"/>
      <c r="D81" s="73"/>
      <c r="E81" s="73"/>
      <c r="F81" s="7" t="s">
        <v>42</v>
      </c>
      <c r="G81" s="13">
        <f t="shared" si="44"/>
        <v>19600</v>
      </c>
      <c r="H81" s="13">
        <v>0</v>
      </c>
      <c r="I81" s="13">
        <v>0</v>
      </c>
      <c r="J81" s="33">
        <v>0</v>
      </c>
      <c r="K81" s="33">
        <v>19600</v>
      </c>
      <c r="L81" s="13">
        <v>0</v>
      </c>
      <c r="M81" s="13">
        <v>0</v>
      </c>
      <c r="N81" s="13">
        <v>0</v>
      </c>
      <c r="O81" s="73"/>
      <c r="P81" s="73"/>
      <c r="Q81" s="66"/>
      <c r="R81" s="66"/>
      <c r="S81" s="66"/>
      <c r="T81" s="66"/>
      <c r="U81" s="66"/>
      <c r="V81" s="66"/>
      <c r="W81" s="66"/>
      <c r="X81" s="66"/>
    </row>
    <row r="82" spans="1:24" ht="42.95" customHeight="1" x14ac:dyDescent="0.2">
      <c r="A82" s="87"/>
      <c r="B82" s="89"/>
      <c r="C82" s="73"/>
      <c r="D82" s="73"/>
      <c r="E82" s="73"/>
      <c r="F82" s="7" t="s">
        <v>43</v>
      </c>
      <c r="G82" s="13">
        <f t="shared" si="44"/>
        <v>0</v>
      </c>
      <c r="H82" s="13">
        <v>0</v>
      </c>
      <c r="I82" s="13">
        <v>0</v>
      </c>
      <c r="J82" s="33">
        <v>0</v>
      </c>
      <c r="K82" s="33">
        <v>0</v>
      </c>
      <c r="L82" s="13">
        <v>0</v>
      </c>
      <c r="M82" s="13">
        <v>0</v>
      </c>
      <c r="N82" s="13">
        <v>0</v>
      </c>
      <c r="O82" s="73"/>
      <c r="P82" s="73"/>
      <c r="Q82" s="66"/>
      <c r="R82" s="66"/>
      <c r="S82" s="66"/>
      <c r="T82" s="66"/>
      <c r="U82" s="66"/>
      <c r="V82" s="66"/>
      <c r="W82" s="66"/>
      <c r="X82" s="66"/>
    </row>
    <row r="83" spans="1:24" ht="42.95" customHeight="1" x14ac:dyDescent="0.2">
      <c r="A83" s="87"/>
      <c r="B83" s="89"/>
      <c r="C83" s="73"/>
      <c r="D83" s="73"/>
      <c r="E83" s="73"/>
      <c r="F83" s="8" t="s">
        <v>44</v>
      </c>
      <c r="G83" s="13">
        <f t="shared" si="44"/>
        <v>0</v>
      </c>
      <c r="H83" s="13">
        <v>0</v>
      </c>
      <c r="I83" s="13">
        <v>0</v>
      </c>
      <c r="J83" s="33">
        <v>0</v>
      </c>
      <c r="K83" s="33">
        <v>0</v>
      </c>
      <c r="L83" s="13">
        <v>0</v>
      </c>
      <c r="M83" s="13">
        <v>0</v>
      </c>
      <c r="N83" s="13">
        <v>0</v>
      </c>
      <c r="O83" s="73"/>
      <c r="P83" s="73"/>
      <c r="Q83" s="66"/>
      <c r="R83" s="66"/>
      <c r="S83" s="66"/>
      <c r="T83" s="66"/>
      <c r="U83" s="66"/>
      <c r="V83" s="66"/>
      <c r="W83" s="115"/>
      <c r="X83" s="66"/>
    </row>
    <row r="84" spans="1:24" ht="12.75" x14ac:dyDescent="0.2">
      <c r="A84" s="41">
        <v>2</v>
      </c>
      <c r="B84" s="154" t="s">
        <v>84</v>
      </c>
      <c r="C84" s="155"/>
      <c r="D84" s="155"/>
      <c r="E84" s="155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7"/>
    </row>
    <row r="85" spans="1:24" ht="11.25" customHeight="1" x14ac:dyDescent="0.2">
      <c r="A85" s="92" t="s">
        <v>21</v>
      </c>
      <c r="B85" s="148" t="s">
        <v>92</v>
      </c>
      <c r="C85" s="149"/>
      <c r="D85" s="149"/>
      <c r="E85" s="150"/>
      <c r="F85" s="5" t="s">
        <v>40</v>
      </c>
      <c r="G85" s="9">
        <f>G86+G87+G88+G89</f>
        <v>29473783.109999996</v>
      </c>
      <c r="H85" s="9">
        <f>H86</f>
        <v>4710391.3099999996</v>
      </c>
      <c r="I85" s="9">
        <f t="shared" ref="I85:N85" si="45">I86</f>
        <v>5254747.3600000003</v>
      </c>
      <c r="J85" s="32">
        <f t="shared" si="45"/>
        <v>6276429.5</v>
      </c>
      <c r="K85" s="32">
        <f t="shared" si="45"/>
        <v>6985808.5099999998</v>
      </c>
      <c r="L85" s="9">
        <f t="shared" si="45"/>
        <v>2188657.4</v>
      </c>
      <c r="M85" s="9">
        <f t="shared" si="45"/>
        <v>2079693.15</v>
      </c>
      <c r="N85" s="9">
        <f t="shared" si="45"/>
        <v>1978055.88</v>
      </c>
      <c r="O85" s="65" t="s">
        <v>33</v>
      </c>
      <c r="P85" s="65" t="s">
        <v>29</v>
      </c>
      <c r="Q85" s="65">
        <v>100</v>
      </c>
      <c r="R85" s="65">
        <v>100</v>
      </c>
      <c r="S85" s="65">
        <v>100</v>
      </c>
      <c r="T85" s="65">
        <v>100</v>
      </c>
      <c r="U85" s="65">
        <v>100</v>
      </c>
      <c r="V85" s="65">
        <v>100</v>
      </c>
      <c r="W85" s="65">
        <v>100</v>
      </c>
      <c r="X85" s="65">
        <v>100</v>
      </c>
    </row>
    <row r="86" spans="1:24" ht="33.75" x14ac:dyDescent="0.2">
      <c r="A86" s="147"/>
      <c r="B86" s="151"/>
      <c r="C86" s="152"/>
      <c r="D86" s="152"/>
      <c r="E86" s="153"/>
      <c r="F86" s="6" t="s">
        <v>41</v>
      </c>
      <c r="G86" s="13">
        <f>G91+G96+G101</f>
        <v>29473783.109999996</v>
      </c>
      <c r="H86" s="13">
        <f t="shared" ref="H86:M86" si="46">H91+H96</f>
        <v>4710391.3099999996</v>
      </c>
      <c r="I86" s="13">
        <f>I91+I96+I101</f>
        <v>5254747.3600000003</v>
      </c>
      <c r="J86" s="33">
        <f t="shared" si="46"/>
        <v>6276429.5</v>
      </c>
      <c r="K86" s="33">
        <f t="shared" si="46"/>
        <v>6985808.5099999998</v>
      </c>
      <c r="L86" s="13">
        <f t="shared" si="46"/>
        <v>2188657.4</v>
      </c>
      <c r="M86" s="13">
        <f t="shared" si="46"/>
        <v>2079693.15</v>
      </c>
      <c r="N86" s="13">
        <f t="shared" ref="N86" si="47">N91+N96</f>
        <v>1978055.88</v>
      </c>
      <c r="O86" s="66"/>
      <c r="P86" s="66"/>
      <c r="Q86" s="66"/>
      <c r="R86" s="66"/>
      <c r="S86" s="66"/>
      <c r="T86" s="66"/>
      <c r="U86" s="66"/>
      <c r="V86" s="66"/>
      <c r="W86" s="66"/>
      <c r="X86" s="66"/>
    </row>
    <row r="87" spans="1:24" ht="33.75" customHeight="1" x14ac:dyDescent="0.2">
      <c r="A87" s="147"/>
      <c r="B87" s="151"/>
      <c r="C87" s="152"/>
      <c r="D87" s="152"/>
      <c r="E87" s="153"/>
      <c r="F87" s="7" t="s">
        <v>42</v>
      </c>
      <c r="G87" s="13">
        <f>G92+G97</f>
        <v>0</v>
      </c>
      <c r="H87" s="13">
        <v>0</v>
      </c>
      <c r="I87" s="13">
        <v>0</v>
      </c>
      <c r="J87" s="33">
        <v>0</v>
      </c>
      <c r="K87" s="33">
        <v>0</v>
      </c>
      <c r="L87" s="13">
        <v>0</v>
      </c>
      <c r="M87" s="13">
        <v>0</v>
      </c>
      <c r="N87" s="13">
        <v>0</v>
      </c>
      <c r="O87" s="66"/>
      <c r="P87" s="66"/>
      <c r="Q87" s="66"/>
      <c r="R87" s="66"/>
      <c r="S87" s="66"/>
      <c r="T87" s="66"/>
      <c r="U87" s="66"/>
      <c r="V87" s="66"/>
      <c r="W87" s="66"/>
      <c r="X87" s="66"/>
    </row>
    <row r="88" spans="1:24" ht="29.25" customHeight="1" x14ac:dyDescent="0.2">
      <c r="A88" s="147"/>
      <c r="B88" s="151"/>
      <c r="C88" s="152"/>
      <c r="D88" s="152"/>
      <c r="E88" s="153"/>
      <c r="F88" s="7" t="s">
        <v>43</v>
      </c>
      <c r="G88" s="13">
        <f>G93+G98</f>
        <v>0</v>
      </c>
      <c r="H88" s="13">
        <v>0</v>
      </c>
      <c r="I88" s="13">
        <v>0</v>
      </c>
      <c r="J88" s="33">
        <v>0</v>
      </c>
      <c r="K88" s="33">
        <v>0</v>
      </c>
      <c r="L88" s="13">
        <v>0</v>
      </c>
      <c r="M88" s="13">
        <v>0</v>
      </c>
      <c r="N88" s="13">
        <v>0</v>
      </c>
      <c r="O88" s="66"/>
      <c r="P88" s="66"/>
      <c r="Q88" s="66"/>
      <c r="R88" s="66"/>
      <c r="S88" s="66"/>
      <c r="T88" s="66"/>
      <c r="U88" s="66"/>
      <c r="V88" s="66"/>
      <c r="W88" s="66"/>
      <c r="X88" s="66"/>
    </row>
    <row r="89" spans="1:24" ht="27.75" customHeight="1" x14ac:dyDescent="0.2">
      <c r="A89" s="147"/>
      <c r="B89" s="151"/>
      <c r="C89" s="152"/>
      <c r="D89" s="152"/>
      <c r="E89" s="153"/>
      <c r="F89" s="8" t="s">
        <v>44</v>
      </c>
      <c r="G89" s="13">
        <f>G94+G99</f>
        <v>0</v>
      </c>
      <c r="H89" s="13">
        <v>0</v>
      </c>
      <c r="I89" s="13">
        <v>0</v>
      </c>
      <c r="J89" s="33">
        <v>0</v>
      </c>
      <c r="K89" s="33">
        <v>0</v>
      </c>
      <c r="L89" s="13">
        <v>0</v>
      </c>
      <c r="M89" s="13">
        <v>0</v>
      </c>
      <c r="N89" s="13">
        <v>0</v>
      </c>
      <c r="O89" s="66"/>
      <c r="P89" s="66"/>
      <c r="Q89" s="66"/>
      <c r="R89" s="66"/>
      <c r="S89" s="66"/>
      <c r="T89" s="66"/>
      <c r="U89" s="66"/>
      <c r="V89" s="66"/>
      <c r="W89" s="115"/>
      <c r="X89" s="66"/>
    </row>
    <row r="90" spans="1:24" x14ac:dyDescent="0.2">
      <c r="A90" s="90" t="s">
        <v>22</v>
      </c>
      <c r="B90" s="93" t="s">
        <v>101</v>
      </c>
      <c r="C90" s="73">
        <v>2021</v>
      </c>
      <c r="D90" s="73">
        <v>2027</v>
      </c>
      <c r="E90" s="73" t="s">
        <v>19</v>
      </c>
      <c r="F90" s="5" t="s">
        <v>40</v>
      </c>
      <c r="G90" s="13">
        <f>G91</f>
        <v>27743348.879999995</v>
      </c>
      <c r="H90" s="13">
        <f t="shared" ref="H90:N90" si="48">H91</f>
        <v>4438391.3099999996</v>
      </c>
      <c r="I90" s="13">
        <f t="shared" si="48"/>
        <v>4950747.3600000003</v>
      </c>
      <c r="J90" s="33">
        <f t="shared" si="48"/>
        <v>6008929.5</v>
      </c>
      <c r="K90" s="33">
        <f t="shared" si="48"/>
        <v>6734308.5099999998</v>
      </c>
      <c r="L90" s="13">
        <f t="shared" si="48"/>
        <v>1903657.4</v>
      </c>
      <c r="M90" s="13">
        <f t="shared" si="48"/>
        <v>1853657.4</v>
      </c>
      <c r="N90" s="13">
        <f t="shared" si="48"/>
        <v>1853657.4</v>
      </c>
      <c r="O90" s="42"/>
      <c r="P90" s="42"/>
      <c r="Q90" s="42"/>
      <c r="R90" s="42"/>
      <c r="S90" s="42"/>
      <c r="T90" s="42"/>
      <c r="U90" s="42"/>
      <c r="V90" s="42"/>
      <c r="W90" s="50"/>
      <c r="X90" s="42"/>
    </row>
    <row r="91" spans="1:24" ht="33.75" customHeight="1" x14ac:dyDescent="0.2">
      <c r="A91" s="90"/>
      <c r="B91" s="93"/>
      <c r="C91" s="73"/>
      <c r="D91" s="73"/>
      <c r="E91" s="73"/>
      <c r="F91" s="6" t="s">
        <v>41</v>
      </c>
      <c r="G91" s="13">
        <f>H91+I91+J91+K91+L91+M91+N91</f>
        <v>27743348.879999995</v>
      </c>
      <c r="H91" s="12">
        <v>4438391.3099999996</v>
      </c>
      <c r="I91" s="12">
        <v>4950747.3600000003</v>
      </c>
      <c r="J91" s="30">
        <v>6008929.5</v>
      </c>
      <c r="K91" s="30">
        <v>6734308.5099999998</v>
      </c>
      <c r="L91" s="12">
        <v>1903657.4</v>
      </c>
      <c r="M91" s="12">
        <v>1853657.4</v>
      </c>
      <c r="N91" s="12">
        <v>1853657.4</v>
      </c>
      <c r="O91" s="65" t="s">
        <v>33</v>
      </c>
      <c r="P91" s="65" t="s">
        <v>29</v>
      </c>
      <c r="Q91" s="65">
        <v>100</v>
      </c>
      <c r="R91" s="65">
        <v>100</v>
      </c>
      <c r="S91" s="65">
        <v>100</v>
      </c>
      <c r="T91" s="65">
        <v>100</v>
      </c>
      <c r="U91" s="65">
        <v>100</v>
      </c>
      <c r="V91" s="65">
        <v>100</v>
      </c>
      <c r="W91" s="65">
        <v>100</v>
      </c>
      <c r="X91" s="65">
        <v>100</v>
      </c>
    </row>
    <row r="92" spans="1:24" ht="32.25" customHeight="1" x14ac:dyDescent="0.2">
      <c r="A92" s="90"/>
      <c r="B92" s="93"/>
      <c r="C92" s="73"/>
      <c r="D92" s="73"/>
      <c r="E92" s="73"/>
      <c r="F92" s="7" t="s">
        <v>42</v>
      </c>
      <c r="G92" s="13"/>
      <c r="H92" s="13"/>
      <c r="I92" s="13"/>
      <c r="J92" s="33"/>
      <c r="K92" s="33"/>
      <c r="L92" s="13"/>
      <c r="M92" s="13"/>
      <c r="N92" s="13"/>
      <c r="O92" s="66"/>
      <c r="P92" s="66"/>
      <c r="Q92" s="66"/>
      <c r="R92" s="66"/>
      <c r="S92" s="66"/>
      <c r="T92" s="66"/>
      <c r="U92" s="66"/>
      <c r="V92" s="66"/>
      <c r="W92" s="66"/>
      <c r="X92" s="66"/>
    </row>
    <row r="93" spans="1:24" ht="22.5" x14ac:dyDescent="0.2">
      <c r="A93" s="90"/>
      <c r="B93" s="93"/>
      <c r="C93" s="73"/>
      <c r="D93" s="73"/>
      <c r="E93" s="73"/>
      <c r="F93" s="7" t="s">
        <v>43</v>
      </c>
      <c r="G93" s="13"/>
      <c r="H93" s="13"/>
      <c r="I93" s="13"/>
      <c r="J93" s="33"/>
      <c r="K93" s="33"/>
      <c r="L93" s="13"/>
      <c r="M93" s="13"/>
      <c r="N93" s="13"/>
      <c r="O93" s="66"/>
      <c r="P93" s="66"/>
      <c r="Q93" s="66"/>
      <c r="R93" s="66"/>
      <c r="S93" s="66"/>
      <c r="T93" s="66"/>
      <c r="U93" s="66"/>
      <c r="V93" s="66"/>
      <c r="W93" s="66"/>
      <c r="X93" s="66"/>
    </row>
    <row r="94" spans="1:24" ht="21.75" customHeight="1" x14ac:dyDescent="0.2">
      <c r="A94" s="90"/>
      <c r="B94" s="93"/>
      <c r="C94" s="73"/>
      <c r="D94" s="73"/>
      <c r="E94" s="73"/>
      <c r="F94" s="8" t="s">
        <v>44</v>
      </c>
      <c r="G94" s="13"/>
      <c r="H94" s="13"/>
      <c r="I94" s="13"/>
      <c r="J94" s="33"/>
      <c r="K94" s="33"/>
      <c r="L94" s="13"/>
      <c r="M94" s="13"/>
      <c r="N94" s="13"/>
      <c r="O94" s="66"/>
      <c r="P94" s="66"/>
      <c r="Q94" s="66"/>
      <c r="R94" s="66"/>
      <c r="S94" s="66"/>
      <c r="T94" s="66"/>
      <c r="U94" s="66"/>
      <c r="V94" s="66"/>
      <c r="W94" s="66"/>
      <c r="X94" s="66"/>
    </row>
    <row r="95" spans="1:24" ht="27.75" customHeight="1" x14ac:dyDescent="0.2">
      <c r="A95" s="90" t="s">
        <v>23</v>
      </c>
      <c r="B95" s="93" t="s">
        <v>93</v>
      </c>
      <c r="C95" s="73">
        <v>2021</v>
      </c>
      <c r="D95" s="73">
        <v>2027</v>
      </c>
      <c r="E95" s="73" t="s">
        <v>19</v>
      </c>
      <c r="F95" s="5" t="s">
        <v>40</v>
      </c>
      <c r="G95" s="13">
        <f>G96</f>
        <v>1700434.23</v>
      </c>
      <c r="H95" s="13">
        <f t="shared" ref="H95:N95" si="49">H96</f>
        <v>272000</v>
      </c>
      <c r="I95" s="13">
        <f t="shared" si="49"/>
        <v>274000</v>
      </c>
      <c r="J95" s="33">
        <f t="shared" si="49"/>
        <v>267500</v>
      </c>
      <c r="K95" s="33">
        <f t="shared" si="49"/>
        <v>251500</v>
      </c>
      <c r="L95" s="13">
        <f t="shared" si="49"/>
        <v>285000</v>
      </c>
      <c r="M95" s="13">
        <f t="shared" si="49"/>
        <v>226035.75</v>
      </c>
      <c r="N95" s="13">
        <f t="shared" si="49"/>
        <v>124398.48</v>
      </c>
      <c r="O95" s="115"/>
      <c r="P95" s="115"/>
      <c r="Q95" s="115"/>
      <c r="R95" s="115"/>
      <c r="S95" s="115"/>
      <c r="T95" s="115"/>
      <c r="U95" s="115"/>
      <c r="V95" s="115"/>
      <c r="W95" s="115"/>
      <c r="X95" s="115"/>
    </row>
    <row r="96" spans="1:24" ht="33.75" x14ac:dyDescent="0.2">
      <c r="A96" s="90"/>
      <c r="B96" s="93"/>
      <c r="C96" s="73"/>
      <c r="D96" s="73"/>
      <c r="E96" s="73"/>
      <c r="F96" s="6" t="s">
        <v>41</v>
      </c>
      <c r="G96" s="13">
        <f>H96+I96+J96+K96+L96+M96+N96</f>
        <v>1700434.23</v>
      </c>
      <c r="H96" s="12">
        <v>272000</v>
      </c>
      <c r="I96" s="12">
        <v>274000</v>
      </c>
      <c r="J96" s="30">
        <v>267500</v>
      </c>
      <c r="K96" s="30">
        <v>251500</v>
      </c>
      <c r="L96" s="12">
        <v>285000</v>
      </c>
      <c r="M96" s="12">
        <v>226035.75</v>
      </c>
      <c r="N96" s="12">
        <v>124398.48</v>
      </c>
      <c r="O96" s="65" t="s">
        <v>77</v>
      </c>
      <c r="P96" s="65" t="s">
        <v>78</v>
      </c>
      <c r="Q96" s="65" t="s">
        <v>14</v>
      </c>
      <c r="R96" s="65">
        <v>2</v>
      </c>
      <c r="S96" s="65">
        <v>2</v>
      </c>
      <c r="T96" s="65">
        <v>2</v>
      </c>
      <c r="U96" s="65">
        <v>2</v>
      </c>
      <c r="V96" s="65">
        <v>2</v>
      </c>
      <c r="W96" s="65">
        <v>2</v>
      </c>
      <c r="X96" s="145">
        <v>2</v>
      </c>
    </row>
    <row r="97" spans="1:24" ht="22.5" x14ac:dyDescent="0.2">
      <c r="A97" s="90"/>
      <c r="B97" s="93"/>
      <c r="C97" s="73"/>
      <c r="D97" s="73"/>
      <c r="E97" s="73"/>
      <c r="F97" s="7" t="s">
        <v>42</v>
      </c>
      <c r="G97" s="13"/>
      <c r="H97" s="13"/>
      <c r="I97" s="13"/>
      <c r="J97" s="33"/>
      <c r="K97" s="33"/>
      <c r="L97" s="13"/>
      <c r="M97" s="13"/>
      <c r="N97" s="13"/>
      <c r="O97" s="66"/>
      <c r="P97" s="66"/>
      <c r="Q97" s="66"/>
      <c r="R97" s="66"/>
      <c r="S97" s="66"/>
      <c r="T97" s="66"/>
      <c r="U97" s="66"/>
      <c r="V97" s="66"/>
      <c r="W97" s="66"/>
      <c r="X97" s="146"/>
    </row>
    <row r="98" spans="1:24" ht="22.5" x14ac:dyDescent="0.2">
      <c r="A98" s="90"/>
      <c r="B98" s="93"/>
      <c r="C98" s="73"/>
      <c r="D98" s="73"/>
      <c r="E98" s="73"/>
      <c r="F98" s="7" t="s">
        <v>43</v>
      </c>
      <c r="G98" s="13"/>
      <c r="H98" s="13"/>
      <c r="I98" s="13"/>
      <c r="J98" s="33"/>
      <c r="K98" s="33"/>
      <c r="L98" s="13"/>
      <c r="M98" s="13"/>
      <c r="N98" s="13"/>
      <c r="O98" s="66"/>
      <c r="P98" s="66"/>
      <c r="Q98" s="66"/>
      <c r="R98" s="66"/>
      <c r="S98" s="66"/>
      <c r="T98" s="66"/>
      <c r="U98" s="66"/>
      <c r="V98" s="66"/>
      <c r="W98" s="66"/>
      <c r="X98" s="146"/>
    </row>
    <row r="99" spans="1:24" x14ac:dyDescent="0.2">
      <c r="A99" s="90"/>
      <c r="B99" s="93"/>
      <c r="C99" s="73"/>
      <c r="D99" s="73"/>
      <c r="E99" s="73"/>
      <c r="F99" s="8" t="s">
        <v>44</v>
      </c>
      <c r="G99" s="13"/>
      <c r="H99" s="13"/>
      <c r="I99" s="13"/>
      <c r="J99" s="33"/>
      <c r="K99" s="33"/>
      <c r="L99" s="13"/>
      <c r="M99" s="13"/>
      <c r="N99" s="13"/>
      <c r="O99" s="66"/>
      <c r="P99" s="66"/>
      <c r="Q99" s="66"/>
      <c r="R99" s="66"/>
      <c r="S99" s="66"/>
      <c r="T99" s="66"/>
      <c r="U99" s="66"/>
      <c r="V99" s="66"/>
      <c r="W99" s="66"/>
      <c r="X99" s="146"/>
    </row>
    <row r="100" spans="1:24" ht="27.75" customHeight="1" x14ac:dyDescent="0.2">
      <c r="A100" s="90" t="s">
        <v>114</v>
      </c>
      <c r="B100" s="93" t="s">
        <v>115</v>
      </c>
      <c r="C100" s="73">
        <v>2021</v>
      </c>
      <c r="D100" s="73">
        <v>2027</v>
      </c>
      <c r="E100" s="73" t="s">
        <v>19</v>
      </c>
      <c r="F100" s="5" t="s">
        <v>40</v>
      </c>
      <c r="G100" s="13">
        <f>G101</f>
        <v>30000</v>
      </c>
      <c r="H100" s="13">
        <f t="shared" ref="H100:N100" si="50">H101</f>
        <v>0</v>
      </c>
      <c r="I100" s="13">
        <f t="shared" si="50"/>
        <v>30000</v>
      </c>
      <c r="J100" s="33">
        <f t="shared" si="50"/>
        <v>0</v>
      </c>
      <c r="K100" s="33">
        <f t="shared" si="50"/>
        <v>0</v>
      </c>
      <c r="L100" s="13">
        <f t="shared" si="50"/>
        <v>0</v>
      </c>
      <c r="M100" s="13">
        <f t="shared" si="50"/>
        <v>0</v>
      </c>
      <c r="N100" s="13">
        <f t="shared" si="50"/>
        <v>0</v>
      </c>
      <c r="O100" s="39"/>
      <c r="P100" s="39"/>
      <c r="Q100" s="39"/>
      <c r="R100" s="39"/>
      <c r="S100" s="39"/>
      <c r="T100" s="39"/>
      <c r="U100" s="39"/>
      <c r="V100" s="39"/>
      <c r="W100" s="115"/>
      <c r="X100" s="39"/>
    </row>
    <row r="101" spans="1:24" ht="33.75" x14ac:dyDescent="0.2">
      <c r="A101" s="90"/>
      <c r="B101" s="93"/>
      <c r="C101" s="73"/>
      <c r="D101" s="73"/>
      <c r="E101" s="73"/>
      <c r="F101" s="6" t="s">
        <v>41</v>
      </c>
      <c r="G101" s="13">
        <f>H101+I101+J101+K101+L101+M101+N101</f>
        <v>30000</v>
      </c>
      <c r="H101" s="12">
        <v>0</v>
      </c>
      <c r="I101" s="12">
        <v>30000</v>
      </c>
      <c r="J101" s="30">
        <v>0</v>
      </c>
      <c r="K101" s="30">
        <v>0</v>
      </c>
      <c r="L101" s="12">
        <v>0</v>
      </c>
      <c r="M101" s="12">
        <v>0</v>
      </c>
      <c r="N101" s="12">
        <v>0</v>
      </c>
      <c r="O101" s="65" t="s">
        <v>116</v>
      </c>
      <c r="P101" s="65" t="s">
        <v>78</v>
      </c>
      <c r="Q101" s="65">
        <v>1</v>
      </c>
      <c r="R101" s="65"/>
      <c r="S101" s="65">
        <v>1</v>
      </c>
      <c r="T101" s="65"/>
      <c r="U101" s="65"/>
      <c r="V101" s="65"/>
      <c r="W101" s="65"/>
      <c r="X101" s="65"/>
    </row>
    <row r="102" spans="1:24" ht="22.5" x14ac:dyDescent="0.2">
      <c r="A102" s="90"/>
      <c r="B102" s="93"/>
      <c r="C102" s="73"/>
      <c r="D102" s="73"/>
      <c r="E102" s="73"/>
      <c r="F102" s="7" t="s">
        <v>42</v>
      </c>
      <c r="G102" s="13"/>
      <c r="H102" s="13"/>
      <c r="I102" s="13"/>
      <c r="J102" s="33"/>
      <c r="K102" s="33"/>
      <c r="L102" s="13"/>
      <c r="M102" s="13"/>
      <c r="N102" s="13"/>
      <c r="O102" s="66"/>
      <c r="P102" s="66"/>
      <c r="Q102" s="66"/>
      <c r="R102" s="66"/>
      <c r="S102" s="66"/>
      <c r="T102" s="66"/>
      <c r="U102" s="66"/>
      <c r="V102" s="66"/>
      <c r="W102" s="66"/>
      <c r="X102" s="66"/>
    </row>
    <row r="103" spans="1:24" ht="22.5" x14ac:dyDescent="0.2">
      <c r="A103" s="90"/>
      <c r="B103" s="93"/>
      <c r="C103" s="73"/>
      <c r="D103" s="73"/>
      <c r="E103" s="73"/>
      <c r="F103" s="7" t="s">
        <v>43</v>
      </c>
      <c r="G103" s="13"/>
      <c r="H103" s="13"/>
      <c r="I103" s="13"/>
      <c r="J103" s="33"/>
      <c r="K103" s="33"/>
      <c r="L103" s="13"/>
      <c r="M103" s="13"/>
      <c r="N103" s="13"/>
      <c r="O103" s="66"/>
      <c r="P103" s="66"/>
      <c r="Q103" s="66"/>
      <c r="R103" s="66"/>
      <c r="S103" s="66"/>
      <c r="T103" s="66"/>
      <c r="U103" s="66"/>
      <c r="V103" s="66"/>
      <c r="W103" s="66"/>
      <c r="X103" s="66"/>
    </row>
    <row r="104" spans="1:24" x14ac:dyDescent="0.2">
      <c r="A104" s="90"/>
      <c r="B104" s="93"/>
      <c r="C104" s="73"/>
      <c r="D104" s="73"/>
      <c r="E104" s="73"/>
      <c r="F104" s="8" t="s">
        <v>44</v>
      </c>
      <c r="G104" s="13"/>
      <c r="H104" s="13"/>
      <c r="I104" s="13"/>
      <c r="J104" s="33"/>
      <c r="K104" s="33"/>
      <c r="L104" s="13"/>
      <c r="M104" s="13"/>
      <c r="N104" s="13"/>
      <c r="O104" s="66"/>
      <c r="P104" s="66"/>
      <c r="Q104" s="66"/>
      <c r="R104" s="66"/>
      <c r="S104" s="66"/>
      <c r="T104" s="66"/>
      <c r="U104" s="66"/>
      <c r="V104" s="66"/>
      <c r="W104" s="115"/>
      <c r="X104" s="66"/>
    </row>
    <row r="105" spans="1:24" x14ac:dyDescent="0.2">
      <c r="A105" s="90" t="s">
        <v>31</v>
      </c>
      <c r="B105" s="90"/>
      <c r="C105" s="90"/>
      <c r="D105" s="90"/>
      <c r="E105" s="90"/>
      <c r="F105" s="5" t="s">
        <v>40</v>
      </c>
      <c r="G105" s="13">
        <f>G69+G85</f>
        <v>29607073.109999996</v>
      </c>
      <c r="H105" s="13">
        <f t="shared" ref="H105:N105" si="51">H69+H85</f>
        <v>4710391.3099999996</v>
      </c>
      <c r="I105" s="13">
        <f t="shared" si="51"/>
        <v>5268427.3600000003</v>
      </c>
      <c r="J105" s="33">
        <f t="shared" si="51"/>
        <v>6374439.5</v>
      </c>
      <c r="K105" s="33">
        <f t="shared" si="51"/>
        <v>7005808.5099999998</v>
      </c>
      <c r="L105" s="13">
        <f t="shared" si="51"/>
        <v>2189457.4</v>
      </c>
      <c r="M105" s="13">
        <f t="shared" si="51"/>
        <v>2080093.15</v>
      </c>
      <c r="N105" s="13">
        <f t="shared" si="51"/>
        <v>1978455.88</v>
      </c>
      <c r="O105" s="73" t="s">
        <v>14</v>
      </c>
      <c r="P105" s="73" t="s">
        <v>14</v>
      </c>
      <c r="Q105" s="73" t="s">
        <v>14</v>
      </c>
      <c r="R105" s="73" t="s">
        <v>14</v>
      </c>
      <c r="S105" s="73" t="s">
        <v>14</v>
      </c>
      <c r="T105" s="73" t="s">
        <v>14</v>
      </c>
      <c r="U105" s="73" t="s">
        <v>14</v>
      </c>
      <c r="V105" s="73" t="s">
        <v>14</v>
      </c>
      <c r="W105" s="73" t="s">
        <v>14</v>
      </c>
      <c r="X105" s="73" t="s">
        <v>14</v>
      </c>
    </row>
    <row r="106" spans="1:24" ht="33.75" x14ac:dyDescent="0.2">
      <c r="A106" s="90"/>
      <c r="B106" s="90"/>
      <c r="C106" s="90"/>
      <c r="D106" s="90"/>
      <c r="E106" s="90"/>
      <c r="F106" s="6" t="s">
        <v>41</v>
      </c>
      <c r="G106" s="13">
        <f>G70+G86</f>
        <v>29478016.909999996</v>
      </c>
      <c r="H106" s="13">
        <f t="shared" ref="H106:N109" si="52">H70+H86</f>
        <v>4710391.3099999996</v>
      </c>
      <c r="I106" s="13">
        <f t="shared" si="52"/>
        <v>5255020.96</v>
      </c>
      <c r="J106" s="33">
        <f t="shared" si="52"/>
        <v>6278389.7000000002</v>
      </c>
      <c r="K106" s="33">
        <f t="shared" si="52"/>
        <v>6986208.5099999998</v>
      </c>
      <c r="L106" s="13">
        <f t="shared" si="52"/>
        <v>2189457.4</v>
      </c>
      <c r="M106" s="13">
        <f t="shared" si="52"/>
        <v>2080093.15</v>
      </c>
      <c r="N106" s="13">
        <f t="shared" si="52"/>
        <v>1978455.88</v>
      </c>
      <c r="O106" s="73"/>
      <c r="P106" s="73"/>
      <c r="Q106" s="73"/>
      <c r="R106" s="73"/>
      <c r="S106" s="73"/>
      <c r="T106" s="73"/>
      <c r="U106" s="73"/>
      <c r="V106" s="73"/>
      <c r="W106" s="73"/>
      <c r="X106" s="73"/>
    </row>
    <row r="107" spans="1:24" ht="22.5" x14ac:dyDescent="0.2">
      <c r="A107" s="90"/>
      <c r="B107" s="90"/>
      <c r="C107" s="90"/>
      <c r="D107" s="90"/>
      <c r="E107" s="90"/>
      <c r="F107" s="7" t="s">
        <v>42</v>
      </c>
      <c r="G107" s="13">
        <f>G71+G87</f>
        <v>129056.2</v>
      </c>
      <c r="H107" s="13">
        <f t="shared" si="52"/>
        <v>0</v>
      </c>
      <c r="I107" s="13">
        <f t="shared" si="52"/>
        <v>13406.4</v>
      </c>
      <c r="J107" s="33">
        <f t="shared" si="52"/>
        <v>96049.8</v>
      </c>
      <c r="K107" s="33">
        <f t="shared" si="52"/>
        <v>19600</v>
      </c>
      <c r="L107" s="13">
        <f t="shared" si="52"/>
        <v>0</v>
      </c>
      <c r="M107" s="13">
        <f t="shared" si="52"/>
        <v>0</v>
      </c>
      <c r="N107" s="13">
        <f t="shared" ref="N107" si="53">N71+N87</f>
        <v>0</v>
      </c>
      <c r="O107" s="73"/>
      <c r="P107" s="73"/>
      <c r="Q107" s="73"/>
      <c r="R107" s="73"/>
      <c r="S107" s="73"/>
      <c r="T107" s="73"/>
      <c r="U107" s="73"/>
      <c r="V107" s="73"/>
      <c r="W107" s="73"/>
      <c r="X107" s="73"/>
    </row>
    <row r="108" spans="1:24" ht="22.5" x14ac:dyDescent="0.2">
      <c r="A108" s="90"/>
      <c r="B108" s="90"/>
      <c r="C108" s="90"/>
      <c r="D108" s="90"/>
      <c r="E108" s="90"/>
      <c r="F108" s="7" t="s">
        <v>43</v>
      </c>
      <c r="G108" s="13">
        <f>G72+G88</f>
        <v>0</v>
      </c>
      <c r="H108" s="13">
        <f t="shared" si="52"/>
        <v>0</v>
      </c>
      <c r="I108" s="13">
        <f t="shared" si="52"/>
        <v>0</v>
      </c>
      <c r="J108" s="33">
        <f t="shared" si="52"/>
        <v>0</v>
      </c>
      <c r="K108" s="33">
        <f t="shared" si="52"/>
        <v>0</v>
      </c>
      <c r="L108" s="13">
        <f t="shared" si="52"/>
        <v>0</v>
      </c>
      <c r="M108" s="13">
        <f t="shared" si="52"/>
        <v>0</v>
      </c>
      <c r="N108" s="13">
        <f t="shared" ref="N108" si="54">N72+N88</f>
        <v>0</v>
      </c>
      <c r="O108" s="73"/>
      <c r="P108" s="73"/>
      <c r="Q108" s="73"/>
      <c r="R108" s="73"/>
      <c r="S108" s="73"/>
      <c r="T108" s="73"/>
      <c r="U108" s="73"/>
      <c r="V108" s="73"/>
      <c r="W108" s="73"/>
      <c r="X108" s="73"/>
    </row>
    <row r="109" spans="1:24" x14ac:dyDescent="0.2">
      <c r="A109" s="90"/>
      <c r="B109" s="90"/>
      <c r="C109" s="90"/>
      <c r="D109" s="90"/>
      <c r="E109" s="90"/>
      <c r="F109" s="8" t="s">
        <v>44</v>
      </c>
      <c r="G109" s="13">
        <f>G73+G89</f>
        <v>0</v>
      </c>
      <c r="H109" s="13">
        <f t="shared" si="52"/>
        <v>0</v>
      </c>
      <c r="I109" s="13">
        <f t="shared" si="52"/>
        <v>0</v>
      </c>
      <c r="J109" s="33">
        <f t="shared" si="52"/>
        <v>0</v>
      </c>
      <c r="K109" s="33">
        <f t="shared" si="52"/>
        <v>0</v>
      </c>
      <c r="L109" s="13">
        <f t="shared" si="52"/>
        <v>0</v>
      </c>
      <c r="M109" s="13">
        <f t="shared" si="52"/>
        <v>0</v>
      </c>
      <c r="N109" s="13">
        <f t="shared" ref="N109" si="55">N73+N89</f>
        <v>0</v>
      </c>
      <c r="O109" s="73"/>
      <c r="P109" s="73"/>
      <c r="Q109" s="73"/>
      <c r="R109" s="73"/>
      <c r="S109" s="73"/>
      <c r="T109" s="73"/>
      <c r="U109" s="73"/>
      <c r="V109" s="73"/>
      <c r="W109" s="73"/>
      <c r="X109" s="73"/>
    </row>
    <row r="110" spans="1:24" s="15" customFormat="1" ht="11.25" customHeight="1" x14ac:dyDescent="0.2">
      <c r="A110" s="93" t="s">
        <v>100</v>
      </c>
      <c r="B110" s="93"/>
      <c r="C110" s="93"/>
      <c r="D110" s="93"/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3"/>
      <c r="Q110" s="93"/>
      <c r="R110" s="93"/>
      <c r="S110" s="93"/>
      <c r="T110" s="93"/>
      <c r="U110" s="93"/>
      <c r="V110" s="93"/>
      <c r="W110" s="93"/>
      <c r="X110" s="93"/>
    </row>
    <row r="111" spans="1:24" s="15" customFormat="1" ht="11.25" customHeight="1" x14ac:dyDescent="0.2">
      <c r="A111" s="93" t="s">
        <v>99</v>
      </c>
      <c r="B111" s="93"/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93"/>
      <c r="U111" s="93"/>
      <c r="V111" s="93"/>
      <c r="W111" s="93"/>
      <c r="X111" s="93"/>
    </row>
    <row r="112" spans="1:24" s="15" customFormat="1" ht="12" customHeight="1" x14ac:dyDescent="0.2">
      <c r="A112" s="93" t="s">
        <v>94</v>
      </c>
      <c r="B112" s="93"/>
      <c r="C112" s="93"/>
      <c r="D112" s="93"/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3"/>
      <c r="Q112" s="93"/>
      <c r="R112" s="93"/>
      <c r="S112" s="93"/>
      <c r="T112" s="93"/>
      <c r="U112" s="93"/>
      <c r="V112" s="93"/>
      <c r="W112" s="93"/>
      <c r="X112" s="93"/>
    </row>
    <row r="113" spans="1:24" s="15" customFormat="1" ht="11.25" customHeight="1" x14ac:dyDescent="0.2">
      <c r="A113" s="43" t="s">
        <v>50</v>
      </c>
      <c r="B113" s="154" t="s">
        <v>95</v>
      </c>
      <c r="C113" s="155"/>
      <c r="D113" s="155"/>
      <c r="E113" s="155"/>
      <c r="F113" s="155"/>
      <c r="G113" s="155"/>
      <c r="H113" s="155"/>
      <c r="I113" s="155"/>
      <c r="J113" s="155"/>
      <c r="K113" s="155"/>
      <c r="L113" s="155"/>
      <c r="M113" s="155"/>
      <c r="N113" s="155"/>
      <c r="O113" s="155"/>
      <c r="P113" s="155"/>
      <c r="Q113" s="155"/>
      <c r="R113" s="155"/>
      <c r="S113" s="155"/>
      <c r="T113" s="155"/>
      <c r="U113" s="155"/>
      <c r="V113" s="155"/>
      <c r="W113" s="155"/>
      <c r="X113" s="177"/>
    </row>
    <row r="114" spans="1:24" ht="16.5" customHeight="1" x14ac:dyDescent="0.2">
      <c r="A114" s="121" t="s">
        <v>15</v>
      </c>
      <c r="B114" s="143" t="s">
        <v>54</v>
      </c>
      <c r="C114" s="86" t="s">
        <v>57</v>
      </c>
      <c r="D114" s="86" t="s">
        <v>123</v>
      </c>
      <c r="E114" s="90" t="s">
        <v>130</v>
      </c>
      <c r="F114" s="47" t="s">
        <v>40</v>
      </c>
      <c r="G114" s="17">
        <f>H114+I114+J114+K114+L114+M114+N114</f>
        <v>0</v>
      </c>
      <c r="H114" s="17">
        <f t="shared" ref="H114:N114" si="56">H115+H116+H117+H118</f>
        <v>0</v>
      </c>
      <c r="I114" s="17">
        <f t="shared" si="56"/>
        <v>0</v>
      </c>
      <c r="J114" s="34">
        <f t="shared" si="56"/>
        <v>0</v>
      </c>
      <c r="K114" s="34">
        <f t="shared" si="56"/>
        <v>0</v>
      </c>
      <c r="L114" s="17">
        <f t="shared" si="56"/>
        <v>0</v>
      </c>
      <c r="M114" s="17">
        <f t="shared" si="56"/>
        <v>0</v>
      </c>
      <c r="N114" s="17">
        <f t="shared" si="56"/>
        <v>0</v>
      </c>
      <c r="O114" s="67" t="s">
        <v>55</v>
      </c>
      <c r="P114" s="144" t="s">
        <v>55</v>
      </c>
      <c r="Q114" s="144" t="s">
        <v>55</v>
      </c>
      <c r="R114" s="144" t="s">
        <v>55</v>
      </c>
      <c r="S114" s="144" t="s">
        <v>55</v>
      </c>
      <c r="T114" s="144" t="s">
        <v>55</v>
      </c>
      <c r="U114" s="144" t="s">
        <v>55</v>
      </c>
      <c r="V114" s="144" t="s">
        <v>55</v>
      </c>
      <c r="W114" s="144" t="s">
        <v>55</v>
      </c>
      <c r="X114" s="144" t="s">
        <v>55</v>
      </c>
    </row>
    <row r="115" spans="1:24" ht="29.25" customHeight="1" x14ac:dyDescent="0.2">
      <c r="A115" s="121"/>
      <c r="B115" s="143"/>
      <c r="C115" s="87"/>
      <c r="D115" s="87"/>
      <c r="E115" s="90"/>
      <c r="F115" s="40" t="s">
        <v>56</v>
      </c>
      <c r="G115" s="18">
        <f>H115+I115+J115+K115+L115+M115+N115</f>
        <v>0</v>
      </c>
      <c r="H115" s="18">
        <f t="shared" ref="H115:N118" si="57">H120+H130</f>
        <v>0</v>
      </c>
      <c r="I115" s="18">
        <f t="shared" si="57"/>
        <v>0</v>
      </c>
      <c r="J115" s="35">
        <f t="shared" si="57"/>
        <v>0</v>
      </c>
      <c r="K115" s="35">
        <f t="shared" si="57"/>
        <v>0</v>
      </c>
      <c r="L115" s="18">
        <f t="shared" si="57"/>
        <v>0</v>
      </c>
      <c r="M115" s="18">
        <f t="shared" si="57"/>
        <v>0</v>
      </c>
      <c r="N115" s="18">
        <f t="shared" si="57"/>
        <v>0</v>
      </c>
      <c r="O115" s="84"/>
      <c r="P115" s="144"/>
      <c r="Q115" s="144"/>
      <c r="R115" s="144"/>
      <c r="S115" s="144"/>
      <c r="T115" s="144"/>
      <c r="U115" s="144"/>
      <c r="V115" s="144"/>
      <c r="W115" s="144"/>
      <c r="X115" s="144"/>
    </row>
    <row r="116" spans="1:24" ht="29.25" customHeight="1" x14ac:dyDescent="0.2">
      <c r="A116" s="121"/>
      <c r="B116" s="143"/>
      <c r="C116" s="87"/>
      <c r="D116" s="87"/>
      <c r="E116" s="90"/>
      <c r="F116" s="40" t="s">
        <v>42</v>
      </c>
      <c r="G116" s="18">
        <f>H116+I116+J116+K116+L116+M116+N116</f>
        <v>0</v>
      </c>
      <c r="H116" s="18">
        <f t="shared" si="57"/>
        <v>0</v>
      </c>
      <c r="I116" s="18">
        <f t="shared" si="57"/>
        <v>0</v>
      </c>
      <c r="J116" s="35">
        <f t="shared" si="57"/>
        <v>0</v>
      </c>
      <c r="K116" s="35">
        <f t="shared" si="57"/>
        <v>0</v>
      </c>
      <c r="L116" s="18">
        <f t="shared" si="57"/>
        <v>0</v>
      </c>
      <c r="M116" s="18">
        <f t="shared" si="57"/>
        <v>0</v>
      </c>
      <c r="N116" s="18">
        <f t="shared" si="57"/>
        <v>0</v>
      </c>
      <c r="O116" s="84"/>
      <c r="P116" s="144"/>
      <c r="Q116" s="144"/>
      <c r="R116" s="144"/>
      <c r="S116" s="144"/>
      <c r="T116" s="144"/>
      <c r="U116" s="144"/>
      <c r="V116" s="144"/>
      <c r="W116" s="144"/>
      <c r="X116" s="144"/>
    </row>
    <row r="117" spans="1:24" ht="29.25" customHeight="1" x14ac:dyDescent="0.2">
      <c r="A117" s="121"/>
      <c r="B117" s="143"/>
      <c r="C117" s="87"/>
      <c r="D117" s="87"/>
      <c r="E117" s="90"/>
      <c r="F117" s="40" t="s">
        <v>43</v>
      </c>
      <c r="G117" s="18">
        <f t="shared" ref="G117:G133" si="58">H117+I117+J117+K117+L117+M117+N117</f>
        <v>0</v>
      </c>
      <c r="H117" s="18">
        <f t="shared" si="57"/>
        <v>0</v>
      </c>
      <c r="I117" s="18">
        <f t="shared" si="57"/>
        <v>0</v>
      </c>
      <c r="J117" s="35">
        <f t="shared" si="57"/>
        <v>0</v>
      </c>
      <c r="K117" s="35">
        <f t="shared" si="57"/>
        <v>0</v>
      </c>
      <c r="L117" s="18">
        <f t="shared" si="57"/>
        <v>0</v>
      </c>
      <c r="M117" s="18">
        <f t="shared" si="57"/>
        <v>0</v>
      </c>
      <c r="N117" s="18">
        <f t="shared" si="57"/>
        <v>0</v>
      </c>
      <c r="O117" s="84"/>
      <c r="P117" s="144"/>
      <c r="Q117" s="144"/>
      <c r="R117" s="144"/>
      <c r="S117" s="144"/>
      <c r="T117" s="144"/>
      <c r="U117" s="144"/>
      <c r="V117" s="144"/>
      <c r="W117" s="144"/>
      <c r="X117" s="144"/>
    </row>
    <row r="118" spans="1:24" ht="23.25" customHeight="1" x14ac:dyDescent="0.2">
      <c r="A118" s="121"/>
      <c r="B118" s="143"/>
      <c r="C118" s="137"/>
      <c r="D118" s="137"/>
      <c r="E118" s="90"/>
      <c r="F118" s="40" t="s">
        <v>44</v>
      </c>
      <c r="G118" s="18">
        <f t="shared" si="58"/>
        <v>0</v>
      </c>
      <c r="H118" s="18">
        <f t="shared" si="57"/>
        <v>0</v>
      </c>
      <c r="I118" s="18">
        <f t="shared" si="57"/>
        <v>0</v>
      </c>
      <c r="J118" s="35">
        <f t="shared" si="57"/>
        <v>0</v>
      </c>
      <c r="K118" s="35">
        <f t="shared" si="57"/>
        <v>0</v>
      </c>
      <c r="L118" s="18">
        <f t="shared" si="57"/>
        <v>0</v>
      </c>
      <c r="M118" s="18">
        <f t="shared" si="57"/>
        <v>0</v>
      </c>
      <c r="N118" s="18">
        <f t="shared" si="57"/>
        <v>0</v>
      </c>
      <c r="O118" s="85"/>
      <c r="P118" s="144"/>
      <c r="Q118" s="144"/>
      <c r="R118" s="144"/>
      <c r="S118" s="144"/>
      <c r="T118" s="144"/>
      <c r="U118" s="144"/>
      <c r="V118" s="144"/>
      <c r="W118" s="144"/>
      <c r="X118" s="144"/>
    </row>
    <row r="119" spans="1:24" x14ac:dyDescent="0.2">
      <c r="A119" s="121" t="s">
        <v>51</v>
      </c>
      <c r="B119" s="143" t="s">
        <v>58</v>
      </c>
      <c r="C119" s="86"/>
      <c r="D119" s="86"/>
      <c r="E119" s="90" t="s">
        <v>129</v>
      </c>
      <c r="F119" s="61" t="s">
        <v>40</v>
      </c>
      <c r="G119" s="18">
        <f t="shared" si="58"/>
        <v>0</v>
      </c>
      <c r="H119" s="18">
        <f t="shared" ref="H119:N119" si="59">H120+H121+H122+H123</f>
        <v>0</v>
      </c>
      <c r="I119" s="18">
        <f t="shared" si="59"/>
        <v>0</v>
      </c>
      <c r="J119" s="18">
        <f t="shared" si="59"/>
        <v>0</v>
      </c>
      <c r="K119" s="35">
        <f t="shared" si="59"/>
        <v>0</v>
      </c>
      <c r="L119" s="18">
        <f t="shared" si="59"/>
        <v>0</v>
      </c>
      <c r="M119" s="18">
        <f t="shared" si="59"/>
        <v>0</v>
      </c>
      <c r="N119" s="18">
        <f t="shared" si="59"/>
        <v>0</v>
      </c>
      <c r="O119" s="67" t="s">
        <v>60</v>
      </c>
      <c r="P119" s="67" t="s">
        <v>61</v>
      </c>
      <c r="Q119" s="67">
        <v>0</v>
      </c>
      <c r="R119" s="67">
        <v>0</v>
      </c>
      <c r="S119" s="67">
        <v>0</v>
      </c>
      <c r="T119" s="67">
        <v>0</v>
      </c>
      <c r="U119" s="67">
        <v>0</v>
      </c>
      <c r="V119" s="67">
        <v>0</v>
      </c>
      <c r="W119" s="67">
        <v>0</v>
      </c>
      <c r="X119" s="67">
        <v>0</v>
      </c>
    </row>
    <row r="120" spans="1:24" ht="22.5" x14ac:dyDescent="0.2">
      <c r="A120" s="121"/>
      <c r="B120" s="143"/>
      <c r="C120" s="87"/>
      <c r="D120" s="87"/>
      <c r="E120" s="90"/>
      <c r="F120" s="61" t="s">
        <v>56</v>
      </c>
      <c r="G120" s="18">
        <f t="shared" si="58"/>
        <v>0</v>
      </c>
      <c r="H120" s="18">
        <v>0</v>
      </c>
      <c r="I120" s="18">
        <v>0</v>
      </c>
      <c r="J120" s="18">
        <v>0</v>
      </c>
      <c r="K120" s="35">
        <v>0</v>
      </c>
      <c r="L120" s="18">
        <v>0</v>
      </c>
      <c r="M120" s="18">
        <v>0</v>
      </c>
      <c r="N120" s="18"/>
      <c r="O120" s="141"/>
      <c r="P120" s="141"/>
      <c r="Q120" s="141"/>
      <c r="R120" s="141"/>
      <c r="S120" s="84"/>
      <c r="T120" s="84"/>
      <c r="U120" s="84"/>
      <c r="V120" s="84"/>
      <c r="W120" s="84"/>
      <c r="X120" s="84"/>
    </row>
    <row r="121" spans="1:24" ht="25.5" customHeight="1" x14ac:dyDescent="0.2">
      <c r="A121" s="121"/>
      <c r="B121" s="143"/>
      <c r="C121" s="87"/>
      <c r="D121" s="87"/>
      <c r="E121" s="90"/>
      <c r="F121" s="61" t="s">
        <v>42</v>
      </c>
      <c r="G121" s="18">
        <f t="shared" si="58"/>
        <v>0</v>
      </c>
      <c r="H121" s="21">
        <v>0</v>
      </c>
      <c r="I121" s="21">
        <v>0</v>
      </c>
      <c r="J121" s="21">
        <v>0</v>
      </c>
      <c r="K121" s="36">
        <v>0</v>
      </c>
      <c r="L121" s="21">
        <v>0</v>
      </c>
      <c r="M121" s="21">
        <v>0</v>
      </c>
      <c r="N121" s="21"/>
      <c r="O121" s="141"/>
      <c r="P121" s="141"/>
      <c r="Q121" s="141"/>
      <c r="R121" s="141"/>
      <c r="S121" s="84"/>
      <c r="T121" s="84"/>
      <c r="U121" s="84"/>
      <c r="V121" s="84"/>
      <c r="W121" s="84"/>
      <c r="X121" s="84"/>
    </row>
    <row r="122" spans="1:24" ht="21.75" customHeight="1" x14ac:dyDescent="0.2">
      <c r="A122" s="121"/>
      <c r="B122" s="143"/>
      <c r="C122" s="87"/>
      <c r="D122" s="87"/>
      <c r="E122" s="90"/>
      <c r="F122" s="61" t="s">
        <v>43</v>
      </c>
      <c r="G122" s="18">
        <f t="shared" si="58"/>
        <v>0</v>
      </c>
      <c r="H122" s="21">
        <v>0</v>
      </c>
      <c r="I122" s="21">
        <v>0</v>
      </c>
      <c r="J122" s="21">
        <v>0</v>
      </c>
      <c r="K122" s="36">
        <v>0</v>
      </c>
      <c r="L122" s="21">
        <v>0</v>
      </c>
      <c r="M122" s="21">
        <v>0</v>
      </c>
      <c r="N122" s="21"/>
      <c r="O122" s="141"/>
      <c r="P122" s="141"/>
      <c r="Q122" s="141"/>
      <c r="R122" s="141"/>
      <c r="S122" s="84"/>
      <c r="T122" s="84"/>
      <c r="U122" s="84"/>
      <c r="V122" s="84"/>
      <c r="W122" s="84"/>
      <c r="X122" s="84"/>
    </row>
    <row r="123" spans="1:24" x14ac:dyDescent="0.2">
      <c r="A123" s="121"/>
      <c r="B123" s="143"/>
      <c r="C123" s="137"/>
      <c r="D123" s="137"/>
      <c r="E123" s="90"/>
      <c r="F123" s="61" t="s">
        <v>44</v>
      </c>
      <c r="G123" s="18">
        <f t="shared" si="58"/>
        <v>0</v>
      </c>
      <c r="H123" s="21">
        <v>0</v>
      </c>
      <c r="I123" s="21">
        <v>0</v>
      </c>
      <c r="J123" s="21">
        <v>0</v>
      </c>
      <c r="K123" s="36">
        <v>0</v>
      </c>
      <c r="L123" s="21">
        <v>0</v>
      </c>
      <c r="M123" s="21">
        <v>0</v>
      </c>
      <c r="N123" s="21"/>
      <c r="O123" s="142"/>
      <c r="P123" s="142"/>
      <c r="Q123" s="142"/>
      <c r="R123" s="142"/>
      <c r="S123" s="85"/>
      <c r="T123" s="85"/>
      <c r="U123" s="85"/>
      <c r="V123" s="85"/>
      <c r="W123" s="85"/>
      <c r="X123" s="85"/>
    </row>
    <row r="124" spans="1:24" x14ac:dyDescent="0.2">
      <c r="A124" s="121" t="s">
        <v>52</v>
      </c>
      <c r="B124" s="143" t="s">
        <v>98</v>
      </c>
      <c r="C124" s="86"/>
      <c r="D124" s="86"/>
      <c r="E124" s="90"/>
      <c r="F124" s="61" t="s">
        <v>40</v>
      </c>
      <c r="G124" s="18">
        <f t="shared" si="58"/>
        <v>0</v>
      </c>
      <c r="H124" s="18">
        <f t="shared" ref="H124:N124" si="60">H125+H126+H127+H128</f>
        <v>0</v>
      </c>
      <c r="I124" s="18">
        <f t="shared" si="60"/>
        <v>0</v>
      </c>
      <c r="J124" s="18">
        <f t="shared" si="60"/>
        <v>0</v>
      </c>
      <c r="K124" s="35">
        <f t="shared" si="60"/>
        <v>0</v>
      </c>
      <c r="L124" s="18">
        <f t="shared" si="60"/>
        <v>0</v>
      </c>
      <c r="M124" s="18">
        <f t="shared" si="60"/>
        <v>0</v>
      </c>
      <c r="N124" s="18">
        <f t="shared" si="60"/>
        <v>0</v>
      </c>
      <c r="O124" s="67" t="s">
        <v>102</v>
      </c>
      <c r="P124" s="67" t="s">
        <v>29</v>
      </c>
      <c r="Q124" s="67">
        <v>0</v>
      </c>
      <c r="R124" s="67">
        <v>0</v>
      </c>
      <c r="S124" s="67">
        <v>0</v>
      </c>
      <c r="T124" s="67">
        <v>0</v>
      </c>
      <c r="U124" s="67">
        <v>0</v>
      </c>
      <c r="V124" s="67">
        <v>0</v>
      </c>
      <c r="W124" s="67">
        <v>0</v>
      </c>
      <c r="X124" s="67">
        <v>0</v>
      </c>
    </row>
    <row r="125" spans="1:24" ht="22.5" x14ac:dyDescent="0.2">
      <c r="A125" s="121"/>
      <c r="B125" s="143"/>
      <c r="C125" s="87"/>
      <c r="D125" s="87"/>
      <c r="E125" s="90"/>
      <c r="F125" s="61" t="s">
        <v>56</v>
      </c>
      <c r="G125" s="18">
        <f t="shared" si="58"/>
        <v>0</v>
      </c>
      <c r="H125" s="18">
        <v>0</v>
      </c>
      <c r="I125" s="18">
        <v>0</v>
      </c>
      <c r="J125" s="18">
        <v>0</v>
      </c>
      <c r="K125" s="35">
        <v>0</v>
      </c>
      <c r="L125" s="18">
        <v>0</v>
      </c>
      <c r="M125" s="18">
        <v>0</v>
      </c>
      <c r="N125" s="18"/>
      <c r="O125" s="95"/>
      <c r="P125" s="68"/>
      <c r="Q125" s="68"/>
      <c r="R125" s="68"/>
      <c r="S125" s="68"/>
      <c r="T125" s="68"/>
      <c r="U125" s="68"/>
      <c r="V125" s="68"/>
      <c r="W125" s="68"/>
      <c r="X125" s="68"/>
    </row>
    <row r="126" spans="1:24" ht="23.25" customHeight="1" x14ac:dyDescent="0.2">
      <c r="A126" s="121"/>
      <c r="B126" s="143"/>
      <c r="C126" s="87"/>
      <c r="D126" s="87"/>
      <c r="E126" s="90"/>
      <c r="F126" s="61" t="s">
        <v>42</v>
      </c>
      <c r="G126" s="18">
        <f t="shared" si="58"/>
        <v>0</v>
      </c>
      <c r="H126" s="21">
        <v>0</v>
      </c>
      <c r="I126" s="21">
        <v>0</v>
      </c>
      <c r="J126" s="21">
        <v>0</v>
      </c>
      <c r="K126" s="36">
        <v>0</v>
      </c>
      <c r="L126" s="21">
        <v>0</v>
      </c>
      <c r="M126" s="21">
        <v>0</v>
      </c>
      <c r="N126" s="21"/>
      <c r="O126" s="95"/>
      <c r="P126" s="68"/>
      <c r="Q126" s="68"/>
      <c r="R126" s="68"/>
      <c r="S126" s="68"/>
      <c r="T126" s="68"/>
      <c r="U126" s="68"/>
      <c r="V126" s="68"/>
      <c r="W126" s="68"/>
      <c r="X126" s="68"/>
    </row>
    <row r="127" spans="1:24" ht="24" customHeight="1" x14ac:dyDescent="0.2">
      <c r="A127" s="121"/>
      <c r="B127" s="143"/>
      <c r="C127" s="87"/>
      <c r="D127" s="87"/>
      <c r="E127" s="90"/>
      <c r="F127" s="61" t="s">
        <v>43</v>
      </c>
      <c r="G127" s="18">
        <f t="shared" si="58"/>
        <v>0</v>
      </c>
      <c r="H127" s="21">
        <v>0</v>
      </c>
      <c r="I127" s="21">
        <v>0</v>
      </c>
      <c r="J127" s="21">
        <v>0</v>
      </c>
      <c r="K127" s="36">
        <v>0</v>
      </c>
      <c r="L127" s="21">
        <v>0</v>
      </c>
      <c r="M127" s="21">
        <v>0</v>
      </c>
      <c r="N127" s="21"/>
      <c r="O127" s="95"/>
      <c r="P127" s="68"/>
      <c r="Q127" s="68"/>
      <c r="R127" s="68"/>
      <c r="S127" s="68"/>
      <c r="T127" s="68"/>
      <c r="U127" s="68"/>
      <c r="V127" s="68"/>
      <c r="W127" s="68"/>
      <c r="X127" s="68"/>
    </row>
    <row r="128" spans="1:24" x14ac:dyDescent="0.2">
      <c r="A128" s="121"/>
      <c r="B128" s="143"/>
      <c r="C128" s="137"/>
      <c r="D128" s="137"/>
      <c r="E128" s="90"/>
      <c r="F128" s="61" t="s">
        <v>44</v>
      </c>
      <c r="G128" s="18">
        <f t="shared" si="58"/>
        <v>0</v>
      </c>
      <c r="H128" s="21">
        <v>0</v>
      </c>
      <c r="I128" s="21">
        <v>0</v>
      </c>
      <c r="J128" s="21">
        <v>0</v>
      </c>
      <c r="K128" s="36">
        <v>0</v>
      </c>
      <c r="L128" s="21">
        <v>0</v>
      </c>
      <c r="M128" s="21">
        <v>0</v>
      </c>
      <c r="N128" s="21"/>
      <c r="O128" s="102"/>
      <c r="P128" s="69"/>
      <c r="Q128" s="69"/>
      <c r="R128" s="69"/>
      <c r="S128" s="69"/>
      <c r="T128" s="69"/>
      <c r="U128" s="69"/>
      <c r="V128" s="69"/>
      <c r="W128" s="69"/>
      <c r="X128" s="69"/>
    </row>
    <row r="129" spans="1:24" x14ac:dyDescent="0.2">
      <c r="A129" s="121" t="s">
        <v>53</v>
      </c>
      <c r="B129" s="134" t="s">
        <v>59</v>
      </c>
      <c r="C129" s="86"/>
      <c r="D129" s="86"/>
      <c r="E129" s="90" t="s">
        <v>128</v>
      </c>
      <c r="F129" s="40" t="s">
        <v>40</v>
      </c>
      <c r="G129" s="18">
        <f t="shared" si="58"/>
        <v>0</v>
      </c>
      <c r="H129" s="18">
        <f t="shared" ref="H129:N129" si="61">H130+H131+H132+H133</f>
        <v>0</v>
      </c>
      <c r="I129" s="18">
        <f t="shared" si="61"/>
        <v>0</v>
      </c>
      <c r="J129" s="35">
        <f t="shared" si="61"/>
        <v>0</v>
      </c>
      <c r="K129" s="35">
        <f t="shared" si="61"/>
        <v>0</v>
      </c>
      <c r="L129" s="18">
        <f t="shared" si="61"/>
        <v>0</v>
      </c>
      <c r="M129" s="18">
        <f t="shared" si="61"/>
        <v>0</v>
      </c>
      <c r="N129" s="18">
        <f t="shared" si="61"/>
        <v>0</v>
      </c>
      <c r="O129" s="138" t="s">
        <v>62</v>
      </c>
      <c r="P129" s="75" t="s">
        <v>61</v>
      </c>
      <c r="Q129" s="75">
        <v>0</v>
      </c>
      <c r="R129" s="75">
        <v>0</v>
      </c>
      <c r="S129" s="75">
        <v>0</v>
      </c>
      <c r="T129" s="75">
        <v>0</v>
      </c>
      <c r="U129" s="75">
        <v>0</v>
      </c>
      <c r="V129" s="75">
        <v>0</v>
      </c>
      <c r="W129" s="75">
        <v>0</v>
      </c>
      <c r="X129" s="78">
        <v>0</v>
      </c>
    </row>
    <row r="130" spans="1:24" ht="22.5" x14ac:dyDescent="0.2">
      <c r="A130" s="121"/>
      <c r="B130" s="135"/>
      <c r="C130" s="87"/>
      <c r="D130" s="87"/>
      <c r="E130" s="90"/>
      <c r="F130" s="40" t="s">
        <v>56</v>
      </c>
      <c r="G130" s="18">
        <f t="shared" si="58"/>
        <v>0</v>
      </c>
      <c r="H130" s="18">
        <v>0</v>
      </c>
      <c r="I130" s="18">
        <v>0</v>
      </c>
      <c r="J130" s="35">
        <v>0</v>
      </c>
      <c r="K130" s="35">
        <v>0</v>
      </c>
      <c r="L130" s="18">
        <v>0</v>
      </c>
      <c r="M130" s="18">
        <v>0</v>
      </c>
      <c r="N130" s="18"/>
      <c r="O130" s="139"/>
      <c r="P130" s="132"/>
      <c r="Q130" s="76"/>
      <c r="R130" s="76"/>
      <c r="S130" s="76"/>
      <c r="T130" s="76"/>
      <c r="U130" s="76"/>
      <c r="V130" s="76"/>
      <c r="W130" s="76"/>
      <c r="X130" s="79"/>
    </row>
    <row r="131" spans="1:24" ht="24.75" customHeight="1" x14ac:dyDescent="0.2">
      <c r="A131" s="121"/>
      <c r="B131" s="135"/>
      <c r="C131" s="87"/>
      <c r="D131" s="87"/>
      <c r="E131" s="90"/>
      <c r="F131" s="40" t="s">
        <v>42</v>
      </c>
      <c r="G131" s="18">
        <f t="shared" si="58"/>
        <v>0</v>
      </c>
      <c r="H131" s="21">
        <v>0</v>
      </c>
      <c r="I131" s="21">
        <v>0</v>
      </c>
      <c r="J131" s="36">
        <v>0</v>
      </c>
      <c r="K131" s="36">
        <v>0</v>
      </c>
      <c r="L131" s="21">
        <v>0</v>
      </c>
      <c r="M131" s="21">
        <v>0</v>
      </c>
      <c r="N131" s="21"/>
      <c r="O131" s="139"/>
      <c r="P131" s="132"/>
      <c r="Q131" s="76"/>
      <c r="R131" s="76"/>
      <c r="S131" s="76"/>
      <c r="T131" s="76"/>
      <c r="U131" s="76"/>
      <c r="V131" s="76"/>
      <c r="W131" s="76"/>
      <c r="X131" s="79"/>
    </row>
    <row r="132" spans="1:24" ht="24.75" customHeight="1" x14ac:dyDescent="0.2">
      <c r="A132" s="121"/>
      <c r="B132" s="135"/>
      <c r="C132" s="87"/>
      <c r="D132" s="87"/>
      <c r="E132" s="90"/>
      <c r="F132" s="40" t="s">
        <v>43</v>
      </c>
      <c r="G132" s="18">
        <f t="shared" si="58"/>
        <v>0</v>
      </c>
      <c r="H132" s="21">
        <v>0</v>
      </c>
      <c r="I132" s="21">
        <v>0</v>
      </c>
      <c r="J132" s="36">
        <v>0</v>
      </c>
      <c r="K132" s="36">
        <v>0</v>
      </c>
      <c r="L132" s="21">
        <v>0</v>
      </c>
      <c r="M132" s="21">
        <v>0</v>
      </c>
      <c r="N132" s="21"/>
      <c r="O132" s="139"/>
      <c r="P132" s="132"/>
      <c r="Q132" s="76"/>
      <c r="R132" s="76"/>
      <c r="S132" s="76"/>
      <c r="T132" s="76"/>
      <c r="U132" s="76"/>
      <c r="V132" s="76"/>
      <c r="W132" s="76"/>
      <c r="X132" s="79"/>
    </row>
    <row r="133" spans="1:24" ht="21.75" customHeight="1" thickBot="1" x14ac:dyDescent="0.25">
      <c r="A133" s="121"/>
      <c r="B133" s="136"/>
      <c r="C133" s="137"/>
      <c r="D133" s="137"/>
      <c r="E133" s="90"/>
      <c r="F133" s="40" t="s">
        <v>44</v>
      </c>
      <c r="G133" s="18">
        <f t="shared" si="58"/>
        <v>0</v>
      </c>
      <c r="H133" s="21">
        <v>0</v>
      </c>
      <c r="I133" s="21">
        <v>0</v>
      </c>
      <c r="J133" s="36">
        <v>0</v>
      </c>
      <c r="K133" s="36">
        <v>0</v>
      </c>
      <c r="L133" s="21">
        <v>0</v>
      </c>
      <c r="M133" s="21">
        <v>0</v>
      </c>
      <c r="N133" s="21"/>
      <c r="O133" s="140"/>
      <c r="P133" s="133"/>
      <c r="Q133" s="77"/>
      <c r="R133" s="77"/>
      <c r="S133" s="77"/>
      <c r="T133" s="77"/>
      <c r="U133" s="77"/>
      <c r="V133" s="77"/>
      <c r="W133" s="77"/>
      <c r="X133" s="80"/>
    </row>
    <row r="134" spans="1:24" s="14" customFormat="1" x14ac:dyDescent="0.2">
      <c r="A134" s="19" t="s">
        <v>63</v>
      </c>
      <c r="B134" s="81" t="s">
        <v>96</v>
      </c>
      <c r="C134" s="82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3"/>
      <c r="O134" s="82"/>
      <c r="P134" s="82"/>
      <c r="Q134" s="82"/>
      <c r="R134" s="82"/>
      <c r="S134" s="82"/>
      <c r="T134" s="82"/>
      <c r="U134" s="82"/>
      <c r="V134" s="1"/>
      <c r="W134" s="1"/>
      <c r="X134" s="26"/>
    </row>
    <row r="135" spans="1:24" x14ac:dyDescent="0.2">
      <c r="A135" s="121" t="s">
        <v>21</v>
      </c>
      <c r="B135" s="93" t="s">
        <v>76</v>
      </c>
      <c r="C135" s="90"/>
      <c r="D135" s="130"/>
      <c r="E135" s="73" t="s">
        <v>131</v>
      </c>
      <c r="F135" s="40" t="s">
        <v>40</v>
      </c>
      <c r="G135" s="18">
        <f>H135+I135+J135+K135+L135+M135+N135</f>
        <v>54394260.039999999</v>
      </c>
      <c r="H135" s="21">
        <f t="shared" ref="H135:N135" si="62">H136+H137+H138+H139</f>
        <v>28526655.919999998</v>
      </c>
      <c r="I135" s="21">
        <f t="shared" si="62"/>
        <v>20631077.120000001</v>
      </c>
      <c r="J135" s="36">
        <f t="shared" si="62"/>
        <v>0</v>
      </c>
      <c r="K135" s="36">
        <f t="shared" si="62"/>
        <v>0</v>
      </c>
      <c r="L135" s="21">
        <f t="shared" si="62"/>
        <v>5236527</v>
      </c>
      <c r="M135" s="21">
        <f t="shared" si="62"/>
        <v>0</v>
      </c>
      <c r="N135" s="21">
        <f t="shared" si="62"/>
        <v>0</v>
      </c>
      <c r="O135" s="65" t="s">
        <v>55</v>
      </c>
      <c r="P135" s="73" t="s">
        <v>55</v>
      </c>
      <c r="Q135" s="73" t="s">
        <v>55</v>
      </c>
      <c r="R135" s="73" t="s">
        <v>55</v>
      </c>
      <c r="S135" s="73" t="s">
        <v>55</v>
      </c>
      <c r="T135" s="73" t="s">
        <v>55</v>
      </c>
      <c r="U135" s="73" t="s">
        <v>55</v>
      </c>
      <c r="V135" s="73" t="s">
        <v>55</v>
      </c>
      <c r="W135" s="73" t="s">
        <v>55</v>
      </c>
      <c r="X135" s="74" t="s">
        <v>55</v>
      </c>
    </row>
    <row r="136" spans="1:24" ht="22.5" x14ac:dyDescent="0.2">
      <c r="A136" s="121"/>
      <c r="B136" s="93"/>
      <c r="C136" s="90"/>
      <c r="D136" s="131"/>
      <c r="E136" s="73"/>
      <c r="F136" s="40" t="s">
        <v>56</v>
      </c>
      <c r="G136" s="18">
        <f t="shared" ref="G136:G139" si="63">H136+I136+J136+K136+L136+M136+N136</f>
        <v>7604933.5600000005</v>
      </c>
      <c r="H136" s="18">
        <f>H141+H151+H161</f>
        <v>1213066.24</v>
      </c>
      <c r="I136" s="18">
        <f t="shared" ref="I136:N136" si="64">I141+I151+I161</f>
        <v>1155340.32</v>
      </c>
      <c r="J136" s="18">
        <f t="shared" si="64"/>
        <v>0</v>
      </c>
      <c r="K136" s="35">
        <f t="shared" si="64"/>
        <v>0</v>
      </c>
      <c r="L136" s="18">
        <f t="shared" si="64"/>
        <v>5236527</v>
      </c>
      <c r="M136" s="18">
        <f t="shared" si="64"/>
        <v>0</v>
      </c>
      <c r="N136" s="18">
        <f t="shared" si="64"/>
        <v>0</v>
      </c>
      <c r="O136" s="66"/>
      <c r="P136" s="73"/>
      <c r="Q136" s="73"/>
      <c r="R136" s="73"/>
      <c r="S136" s="73"/>
      <c r="T136" s="73"/>
      <c r="U136" s="73"/>
      <c r="V136" s="73"/>
      <c r="W136" s="73"/>
      <c r="X136" s="74"/>
    </row>
    <row r="137" spans="1:24" ht="27.75" customHeight="1" x14ac:dyDescent="0.2">
      <c r="A137" s="121"/>
      <c r="B137" s="93"/>
      <c r="C137" s="90"/>
      <c r="D137" s="131"/>
      <c r="E137" s="73"/>
      <c r="F137" s="40" t="s">
        <v>42</v>
      </c>
      <c r="G137" s="18">
        <f t="shared" si="63"/>
        <v>46789326.480000004</v>
      </c>
      <c r="H137" s="18">
        <v>27313589.68</v>
      </c>
      <c r="I137" s="18">
        <f>I142+I152+I162</f>
        <v>19475736.800000001</v>
      </c>
      <c r="J137" s="18">
        <f t="shared" ref="J137:N137" si="65">J142+J152+J162</f>
        <v>0</v>
      </c>
      <c r="K137" s="35">
        <f t="shared" si="65"/>
        <v>0</v>
      </c>
      <c r="L137" s="18">
        <f t="shared" si="65"/>
        <v>0</v>
      </c>
      <c r="M137" s="18">
        <f t="shared" si="65"/>
        <v>0</v>
      </c>
      <c r="N137" s="18">
        <f t="shared" si="65"/>
        <v>0</v>
      </c>
      <c r="O137" s="66"/>
      <c r="P137" s="73"/>
      <c r="Q137" s="73"/>
      <c r="R137" s="73"/>
      <c r="S137" s="73"/>
      <c r="T137" s="73"/>
      <c r="U137" s="73"/>
      <c r="V137" s="73"/>
      <c r="W137" s="73"/>
      <c r="X137" s="74"/>
    </row>
    <row r="138" spans="1:24" ht="22.5" x14ac:dyDescent="0.2">
      <c r="A138" s="121"/>
      <c r="B138" s="93"/>
      <c r="C138" s="90"/>
      <c r="D138" s="131"/>
      <c r="E138" s="73"/>
      <c r="F138" s="40" t="s">
        <v>43</v>
      </c>
      <c r="G138" s="18">
        <f t="shared" si="63"/>
        <v>0</v>
      </c>
      <c r="H138" s="18">
        <f>H143+H153+H163</f>
        <v>0</v>
      </c>
      <c r="I138" s="18">
        <f t="shared" ref="I138:N138" si="66">I143+I153+I163</f>
        <v>0</v>
      </c>
      <c r="J138" s="18">
        <f t="shared" si="66"/>
        <v>0</v>
      </c>
      <c r="K138" s="35">
        <f t="shared" si="66"/>
        <v>0</v>
      </c>
      <c r="L138" s="18">
        <f t="shared" si="66"/>
        <v>0</v>
      </c>
      <c r="M138" s="18">
        <f t="shared" si="66"/>
        <v>0</v>
      </c>
      <c r="N138" s="18">
        <f t="shared" si="66"/>
        <v>0</v>
      </c>
      <c r="O138" s="66"/>
      <c r="P138" s="73"/>
      <c r="Q138" s="73"/>
      <c r="R138" s="73"/>
      <c r="S138" s="73"/>
      <c r="T138" s="73"/>
      <c r="U138" s="73"/>
      <c r="V138" s="73"/>
      <c r="W138" s="73"/>
      <c r="X138" s="74"/>
    </row>
    <row r="139" spans="1:24" ht="20.25" customHeight="1" x14ac:dyDescent="0.2">
      <c r="A139" s="121"/>
      <c r="B139" s="93"/>
      <c r="C139" s="90"/>
      <c r="D139" s="131"/>
      <c r="E139" s="65"/>
      <c r="F139" s="40" t="s">
        <v>44</v>
      </c>
      <c r="G139" s="18">
        <f t="shared" si="63"/>
        <v>0</v>
      </c>
      <c r="H139" s="18">
        <f>H144+H154+H164</f>
        <v>0</v>
      </c>
      <c r="I139" s="18">
        <f t="shared" ref="I139:N139" si="67">I144+I154+I164</f>
        <v>0</v>
      </c>
      <c r="J139" s="18">
        <f t="shared" si="67"/>
        <v>0</v>
      </c>
      <c r="K139" s="35">
        <f t="shared" si="67"/>
        <v>0</v>
      </c>
      <c r="L139" s="18">
        <f t="shared" si="67"/>
        <v>0</v>
      </c>
      <c r="M139" s="18">
        <f t="shared" si="67"/>
        <v>0</v>
      </c>
      <c r="N139" s="18">
        <f t="shared" si="67"/>
        <v>0</v>
      </c>
      <c r="O139" s="115"/>
      <c r="P139" s="73"/>
      <c r="Q139" s="73"/>
      <c r="R139" s="73"/>
      <c r="S139" s="73"/>
      <c r="T139" s="73"/>
      <c r="U139" s="73"/>
      <c r="V139" s="73"/>
      <c r="W139" s="73"/>
      <c r="X139" s="74"/>
    </row>
    <row r="140" spans="1:24" ht="16.5" customHeight="1" x14ac:dyDescent="0.2">
      <c r="A140" s="121" t="s">
        <v>66</v>
      </c>
      <c r="B140" s="93" t="s">
        <v>124</v>
      </c>
      <c r="C140" s="90"/>
      <c r="D140" s="90"/>
      <c r="E140" s="73" t="s">
        <v>130</v>
      </c>
      <c r="F140" s="40" t="s">
        <v>40</v>
      </c>
      <c r="G140" s="18">
        <f>H140+I140+J140+K140+L140+M140+N140</f>
        <v>2240103.5</v>
      </c>
      <c r="H140" s="21">
        <f t="shared" ref="H140:N140" si="68">H141+H142+H143+H144</f>
        <v>0</v>
      </c>
      <c r="I140" s="21">
        <f t="shared" si="68"/>
        <v>0</v>
      </c>
      <c r="J140" s="36">
        <f t="shared" si="68"/>
        <v>0</v>
      </c>
      <c r="K140" s="36">
        <f t="shared" si="68"/>
        <v>0</v>
      </c>
      <c r="L140" s="21">
        <f t="shared" si="68"/>
        <v>2240103.5</v>
      </c>
      <c r="M140" s="21">
        <f t="shared" si="68"/>
        <v>0</v>
      </c>
      <c r="N140" s="21">
        <f t="shared" si="68"/>
        <v>0</v>
      </c>
      <c r="O140" s="65" t="s">
        <v>125</v>
      </c>
      <c r="P140" s="67" t="s">
        <v>64</v>
      </c>
      <c r="Q140" s="67">
        <v>19.440000000000001</v>
      </c>
      <c r="R140" s="67">
        <v>0</v>
      </c>
      <c r="S140" s="67">
        <v>0</v>
      </c>
      <c r="T140" s="70">
        <v>0</v>
      </c>
      <c r="U140" s="70">
        <v>0</v>
      </c>
      <c r="V140" s="67">
        <v>19.440000000000001</v>
      </c>
      <c r="W140" s="67">
        <v>0</v>
      </c>
      <c r="X140" s="70">
        <v>0</v>
      </c>
    </row>
    <row r="141" spans="1:24" ht="27" customHeight="1" x14ac:dyDescent="0.2">
      <c r="A141" s="121"/>
      <c r="B141" s="93"/>
      <c r="C141" s="90"/>
      <c r="D141" s="90"/>
      <c r="E141" s="73"/>
      <c r="F141" s="40" t="s">
        <v>56</v>
      </c>
      <c r="G141" s="18">
        <f t="shared" ref="G141:G149" si="69">H141+I141+J141+K141+L141+M141+N141</f>
        <v>2240103.5</v>
      </c>
      <c r="H141" s="21">
        <f>H146</f>
        <v>0</v>
      </c>
      <c r="I141" s="21">
        <v>0</v>
      </c>
      <c r="J141" s="36">
        <v>0</v>
      </c>
      <c r="K141" s="36">
        <v>0</v>
      </c>
      <c r="L141" s="21">
        <v>2240103.5</v>
      </c>
      <c r="M141" s="21">
        <v>0</v>
      </c>
      <c r="N141" s="21"/>
      <c r="O141" s="116"/>
      <c r="P141" s="68"/>
      <c r="Q141" s="68"/>
      <c r="R141" s="68"/>
      <c r="S141" s="68"/>
      <c r="T141" s="71"/>
      <c r="U141" s="71"/>
      <c r="V141" s="68"/>
      <c r="W141" s="68"/>
      <c r="X141" s="71"/>
    </row>
    <row r="142" spans="1:24" ht="27" customHeight="1" x14ac:dyDescent="0.2">
      <c r="A142" s="121"/>
      <c r="B142" s="93"/>
      <c r="C142" s="90"/>
      <c r="D142" s="90"/>
      <c r="E142" s="73"/>
      <c r="F142" s="40" t="s">
        <v>42</v>
      </c>
      <c r="G142" s="18">
        <f t="shared" si="69"/>
        <v>0</v>
      </c>
      <c r="H142" s="21">
        <v>0</v>
      </c>
      <c r="I142" s="21">
        <v>0</v>
      </c>
      <c r="J142" s="36">
        <v>0</v>
      </c>
      <c r="K142" s="36">
        <v>0</v>
      </c>
      <c r="L142" s="21">
        <v>0</v>
      </c>
      <c r="M142" s="21">
        <v>0</v>
      </c>
      <c r="N142" s="21"/>
      <c r="O142" s="116"/>
      <c r="P142" s="68"/>
      <c r="Q142" s="68"/>
      <c r="R142" s="68"/>
      <c r="S142" s="68"/>
      <c r="T142" s="71"/>
      <c r="U142" s="71"/>
      <c r="V142" s="68"/>
      <c r="W142" s="68"/>
      <c r="X142" s="71"/>
    </row>
    <row r="143" spans="1:24" ht="22.5" x14ac:dyDescent="0.2">
      <c r="A143" s="121"/>
      <c r="B143" s="93"/>
      <c r="C143" s="90"/>
      <c r="D143" s="90"/>
      <c r="E143" s="73"/>
      <c r="F143" s="40" t="s">
        <v>43</v>
      </c>
      <c r="G143" s="18">
        <f t="shared" si="69"/>
        <v>0</v>
      </c>
      <c r="H143" s="21">
        <v>0</v>
      </c>
      <c r="I143" s="21">
        <v>0</v>
      </c>
      <c r="J143" s="36">
        <v>0</v>
      </c>
      <c r="K143" s="36">
        <v>0</v>
      </c>
      <c r="L143" s="21">
        <v>0</v>
      </c>
      <c r="M143" s="21">
        <v>0</v>
      </c>
      <c r="N143" s="21"/>
      <c r="O143" s="116"/>
      <c r="P143" s="68"/>
      <c r="Q143" s="68"/>
      <c r="R143" s="68"/>
      <c r="S143" s="68"/>
      <c r="T143" s="71"/>
      <c r="U143" s="71"/>
      <c r="V143" s="68"/>
      <c r="W143" s="68"/>
      <c r="X143" s="71"/>
    </row>
    <row r="144" spans="1:24" ht="24" customHeight="1" x14ac:dyDescent="0.2">
      <c r="A144" s="121"/>
      <c r="B144" s="93"/>
      <c r="C144" s="90"/>
      <c r="D144" s="90"/>
      <c r="E144" s="73"/>
      <c r="F144" s="40" t="s">
        <v>44</v>
      </c>
      <c r="G144" s="18">
        <f t="shared" si="69"/>
        <v>0</v>
      </c>
      <c r="H144" s="21">
        <v>0</v>
      </c>
      <c r="I144" s="21">
        <v>0</v>
      </c>
      <c r="J144" s="36">
        <v>0</v>
      </c>
      <c r="K144" s="36">
        <v>0</v>
      </c>
      <c r="L144" s="21">
        <v>0</v>
      </c>
      <c r="M144" s="21">
        <v>0</v>
      </c>
      <c r="N144" s="21"/>
      <c r="O144" s="117"/>
      <c r="P144" s="69"/>
      <c r="Q144" s="69"/>
      <c r="R144" s="69"/>
      <c r="S144" s="69"/>
      <c r="T144" s="72"/>
      <c r="U144" s="72"/>
      <c r="V144" s="69"/>
      <c r="W144" s="69"/>
      <c r="X144" s="72"/>
    </row>
    <row r="145" spans="1:24" ht="17.25" customHeight="1" x14ac:dyDescent="0.2">
      <c r="A145" s="121" t="s">
        <v>67</v>
      </c>
      <c r="B145" s="93" t="s">
        <v>98</v>
      </c>
      <c r="C145" s="90"/>
      <c r="D145" s="90"/>
      <c r="E145" s="73"/>
      <c r="F145" s="40" t="s">
        <v>40</v>
      </c>
      <c r="G145" s="18">
        <f t="shared" si="69"/>
        <v>0</v>
      </c>
      <c r="H145" s="21">
        <f t="shared" ref="H145:N145" si="70">H146+H147+H148+H149</f>
        <v>0</v>
      </c>
      <c r="I145" s="21">
        <f t="shared" si="70"/>
        <v>0</v>
      </c>
      <c r="J145" s="36">
        <f t="shared" si="70"/>
        <v>0</v>
      </c>
      <c r="K145" s="36">
        <f t="shared" si="70"/>
        <v>0</v>
      </c>
      <c r="L145" s="21">
        <f t="shared" si="70"/>
        <v>0</v>
      </c>
      <c r="M145" s="21">
        <f t="shared" si="70"/>
        <v>0</v>
      </c>
      <c r="N145" s="21">
        <f t="shared" si="70"/>
        <v>0</v>
      </c>
      <c r="O145" s="67" t="s">
        <v>126</v>
      </c>
      <c r="P145" s="67" t="s">
        <v>29</v>
      </c>
      <c r="Q145" s="67">
        <v>0</v>
      </c>
      <c r="R145" s="67">
        <v>0</v>
      </c>
      <c r="S145" s="67">
        <v>0</v>
      </c>
      <c r="T145" s="67">
        <v>0</v>
      </c>
      <c r="U145" s="67">
        <v>0</v>
      </c>
      <c r="V145" s="67">
        <v>0</v>
      </c>
      <c r="W145" s="67">
        <v>0</v>
      </c>
      <c r="X145" s="70">
        <v>0</v>
      </c>
    </row>
    <row r="146" spans="1:24" ht="27.75" customHeight="1" x14ac:dyDescent="0.2">
      <c r="A146" s="121"/>
      <c r="B146" s="93"/>
      <c r="C146" s="90"/>
      <c r="D146" s="90"/>
      <c r="E146" s="73"/>
      <c r="F146" s="40" t="s">
        <v>56</v>
      </c>
      <c r="G146" s="18">
        <f t="shared" si="69"/>
        <v>0</v>
      </c>
      <c r="H146" s="21">
        <v>0</v>
      </c>
      <c r="I146" s="21">
        <v>0</v>
      </c>
      <c r="J146" s="36">
        <v>0</v>
      </c>
      <c r="K146" s="36">
        <v>0</v>
      </c>
      <c r="L146" s="21">
        <v>0</v>
      </c>
      <c r="M146" s="21">
        <v>0</v>
      </c>
      <c r="N146" s="21"/>
      <c r="O146" s="95"/>
      <c r="P146" s="68"/>
      <c r="Q146" s="68"/>
      <c r="R146" s="68"/>
      <c r="S146" s="68"/>
      <c r="T146" s="68"/>
      <c r="U146" s="68"/>
      <c r="V146" s="68"/>
      <c r="W146" s="68"/>
      <c r="X146" s="71"/>
    </row>
    <row r="147" spans="1:24" ht="27.75" customHeight="1" x14ac:dyDescent="0.2">
      <c r="A147" s="121"/>
      <c r="B147" s="93"/>
      <c r="C147" s="90"/>
      <c r="D147" s="90"/>
      <c r="E147" s="73"/>
      <c r="F147" s="40" t="s">
        <v>42</v>
      </c>
      <c r="G147" s="18">
        <f t="shared" si="69"/>
        <v>0</v>
      </c>
      <c r="H147" s="21">
        <v>0</v>
      </c>
      <c r="I147" s="21">
        <v>0</v>
      </c>
      <c r="J147" s="36">
        <v>0</v>
      </c>
      <c r="K147" s="36">
        <v>0</v>
      </c>
      <c r="L147" s="21">
        <v>0</v>
      </c>
      <c r="M147" s="21">
        <v>0</v>
      </c>
      <c r="N147" s="21"/>
      <c r="O147" s="95"/>
      <c r="P147" s="68"/>
      <c r="Q147" s="68"/>
      <c r="R147" s="68"/>
      <c r="S147" s="68"/>
      <c r="T147" s="68"/>
      <c r="U147" s="68"/>
      <c r="V147" s="68"/>
      <c r="W147" s="68"/>
      <c r="X147" s="71"/>
    </row>
    <row r="148" spans="1:24" ht="28.5" customHeight="1" x14ac:dyDescent="0.2">
      <c r="A148" s="121"/>
      <c r="B148" s="93"/>
      <c r="C148" s="90"/>
      <c r="D148" s="90"/>
      <c r="E148" s="73"/>
      <c r="F148" s="40" t="s">
        <v>43</v>
      </c>
      <c r="G148" s="18">
        <f t="shared" si="69"/>
        <v>0</v>
      </c>
      <c r="H148" s="21">
        <v>0</v>
      </c>
      <c r="I148" s="21">
        <v>0</v>
      </c>
      <c r="J148" s="36">
        <v>0</v>
      </c>
      <c r="K148" s="36">
        <v>0</v>
      </c>
      <c r="L148" s="21">
        <v>0</v>
      </c>
      <c r="M148" s="21">
        <v>0</v>
      </c>
      <c r="N148" s="21"/>
      <c r="O148" s="95"/>
      <c r="P148" s="68"/>
      <c r="Q148" s="68"/>
      <c r="R148" s="68"/>
      <c r="S148" s="68"/>
      <c r="T148" s="68"/>
      <c r="U148" s="68"/>
      <c r="V148" s="68"/>
      <c r="W148" s="68"/>
      <c r="X148" s="71"/>
    </row>
    <row r="149" spans="1:24" ht="23.25" customHeight="1" thickBot="1" x14ac:dyDescent="0.25">
      <c r="A149" s="121"/>
      <c r="B149" s="93"/>
      <c r="C149" s="90"/>
      <c r="D149" s="90"/>
      <c r="E149" s="73"/>
      <c r="F149" s="40" t="s">
        <v>44</v>
      </c>
      <c r="G149" s="18">
        <f t="shared" si="69"/>
        <v>0</v>
      </c>
      <c r="H149" s="21">
        <v>0</v>
      </c>
      <c r="I149" s="21">
        <v>0</v>
      </c>
      <c r="J149" s="36">
        <v>0</v>
      </c>
      <c r="K149" s="36">
        <v>0</v>
      </c>
      <c r="L149" s="21">
        <v>0</v>
      </c>
      <c r="M149" s="21">
        <v>0</v>
      </c>
      <c r="N149" s="21"/>
      <c r="O149" s="102"/>
      <c r="P149" s="69"/>
      <c r="Q149" s="69"/>
      <c r="R149" s="69"/>
      <c r="S149" s="69"/>
      <c r="T149" s="69"/>
      <c r="U149" s="69"/>
      <c r="V149" s="69"/>
      <c r="W149" s="69"/>
      <c r="X149" s="72"/>
    </row>
    <row r="150" spans="1:24" x14ac:dyDescent="0.2">
      <c r="A150" s="109" t="s">
        <v>68</v>
      </c>
      <c r="B150" s="94" t="s">
        <v>108</v>
      </c>
      <c r="C150" s="90"/>
      <c r="D150" s="90"/>
      <c r="E150" s="65" t="s">
        <v>130</v>
      </c>
      <c r="F150" s="40" t="s">
        <v>40</v>
      </c>
      <c r="G150" s="18">
        <f>H150+I150+J150+K150+L150+M150+N150</f>
        <v>49157733.039999999</v>
      </c>
      <c r="H150" s="21">
        <f t="shared" ref="H150:N150" si="71">H151+H152+H153+H154</f>
        <v>28526655.919999998</v>
      </c>
      <c r="I150" s="21">
        <f t="shared" si="71"/>
        <v>20631077.120000001</v>
      </c>
      <c r="J150" s="36">
        <f t="shared" si="71"/>
        <v>0</v>
      </c>
      <c r="K150" s="36">
        <f t="shared" si="71"/>
        <v>0</v>
      </c>
      <c r="L150" s="21">
        <f t="shared" si="71"/>
        <v>0</v>
      </c>
      <c r="M150" s="21">
        <f t="shared" si="71"/>
        <v>0</v>
      </c>
      <c r="N150" s="21">
        <f t="shared" si="71"/>
        <v>0</v>
      </c>
      <c r="O150" s="122" t="s">
        <v>107</v>
      </c>
      <c r="P150" s="122" t="s">
        <v>64</v>
      </c>
      <c r="Q150" s="122">
        <v>6.7960000000000003</v>
      </c>
      <c r="R150" s="122">
        <v>1.3</v>
      </c>
      <c r="S150" s="122">
        <v>5.4960000000000004</v>
      </c>
      <c r="T150" s="122">
        <v>0</v>
      </c>
      <c r="U150" s="122">
        <v>0</v>
      </c>
      <c r="V150" s="122">
        <v>0</v>
      </c>
      <c r="W150" s="122">
        <v>0</v>
      </c>
      <c r="X150" s="124">
        <v>0</v>
      </c>
    </row>
    <row r="151" spans="1:24" ht="28.5" customHeight="1" x14ac:dyDescent="0.2">
      <c r="A151" s="99"/>
      <c r="B151" s="101"/>
      <c r="C151" s="90"/>
      <c r="D151" s="90"/>
      <c r="E151" s="66"/>
      <c r="F151" s="40" t="s">
        <v>56</v>
      </c>
      <c r="G151" s="18">
        <f t="shared" ref="G151:G154" si="72">H151+I151+J151+K151+L151+M151+N151</f>
        <v>2368406.56</v>
      </c>
      <c r="H151" s="21">
        <v>1213066.24</v>
      </c>
      <c r="I151" s="21">
        <v>1155340.32</v>
      </c>
      <c r="J151" s="36">
        <v>0</v>
      </c>
      <c r="K151" s="36">
        <v>0</v>
      </c>
      <c r="L151" s="21">
        <v>0</v>
      </c>
      <c r="M151" s="21">
        <v>0</v>
      </c>
      <c r="N151" s="21"/>
      <c r="O151" s="84"/>
      <c r="P151" s="84"/>
      <c r="Q151" s="84"/>
      <c r="R151" s="84"/>
      <c r="S151" s="84"/>
      <c r="T151" s="84"/>
      <c r="U151" s="84"/>
      <c r="V151" s="84"/>
      <c r="W151" s="84"/>
      <c r="X151" s="125"/>
    </row>
    <row r="152" spans="1:24" ht="28.5" customHeight="1" x14ac:dyDescent="0.2">
      <c r="A152" s="99"/>
      <c r="B152" s="101"/>
      <c r="C152" s="90"/>
      <c r="D152" s="90"/>
      <c r="E152" s="66"/>
      <c r="F152" s="40" t="s">
        <v>42</v>
      </c>
      <c r="G152" s="18">
        <f t="shared" si="72"/>
        <v>46789326.480000004</v>
      </c>
      <c r="H152" s="21">
        <v>27313589.68</v>
      </c>
      <c r="I152" s="21">
        <v>19475736.800000001</v>
      </c>
      <c r="J152" s="36">
        <v>0</v>
      </c>
      <c r="K152" s="36">
        <v>0</v>
      </c>
      <c r="L152" s="21">
        <v>0</v>
      </c>
      <c r="M152" s="21">
        <v>0</v>
      </c>
      <c r="N152" s="21"/>
      <c r="O152" s="84"/>
      <c r="P152" s="84"/>
      <c r="Q152" s="84"/>
      <c r="R152" s="84"/>
      <c r="S152" s="84"/>
      <c r="T152" s="84"/>
      <c r="U152" s="84"/>
      <c r="V152" s="84"/>
      <c r="W152" s="84"/>
      <c r="X152" s="125"/>
    </row>
    <row r="153" spans="1:24" ht="43.5" customHeight="1" x14ac:dyDescent="0.2">
      <c r="A153" s="99"/>
      <c r="B153" s="101"/>
      <c r="C153" s="90"/>
      <c r="D153" s="90"/>
      <c r="E153" s="66"/>
      <c r="F153" s="40" t="s">
        <v>43</v>
      </c>
      <c r="G153" s="18">
        <f t="shared" si="72"/>
        <v>0</v>
      </c>
      <c r="H153" s="21">
        <v>0</v>
      </c>
      <c r="I153" s="21">
        <v>0</v>
      </c>
      <c r="J153" s="36">
        <v>0</v>
      </c>
      <c r="K153" s="36">
        <v>0</v>
      </c>
      <c r="L153" s="21">
        <v>0</v>
      </c>
      <c r="M153" s="21">
        <v>0</v>
      </c>
      <c r="N153" s="21"/>
      <c r="O153" s="84"/>
      <c r="P153" s="84"/>
      <c r="Q153" s="84"/>
      <c r="R153" s="84"/>
      <c r="S153" s="84"/>
      <c r="T153" s="84"/>
      <c r="U153" s="84"/>
      <c r="V153" s="84"/>
      <c r="W153" s="84"/>
      <c r="X153" s="125"/>
    </row>
    <row r="154" spans="1:24" ht="37.5" customHeight="1" thickBot="1" x14ac:dyDescent="0.25">
      <c r="A154" s="110"/>
      <c r="B154" s="127"/>
      <c r="C154" s="90"/>
      <c r="D154" s="90"/>
      <c r="E154" s="66"/>
      <c r="F154" s="40" t="s">
        <v>44</v>
      </c>
      <c r="G154" s="18">
        <f t="shared" si="72"/>
        <v>0</v>
      </c>
      <c r="H154" s="21">
        <v>0</v>
      </c>
      <c r="I154" s="21">
        <v>0</v>
      </c>
      <c r="J154" s="36">
        <v>0</v>
      </c>
      <c r="K154" s="36">
        <v>0</v>
      </c>
      <c r="L154" s="21">
        <v>0</v>
      </c>
      <c r="M154" s="21">
        <v>0</v>
      </c>
      <c r="N154" s="21"/>
      <c r="O154" s="123"/>
      <c r="P154" s="123"/>
      <c r="Q154" s="123"/>
      <c r="R154" s="123"/>
      <c r="S154" s="123"/>
      <c r="T154" s="123"/>
      <c r="U154" s="123"/>
      <c r="V154" s="123"/>
      <c r="W154" s="123"/>
      <c r="X154" s="126"/>
    </row>
    <row r="155" spans="1:24" ht="28.5" customHeight="1" x14ac:dyDescent="0.2">
      <c r="A155" s="121" t="s">
        <v>109</v>
      </c>
      <c r="B155" s="93" t="s">
        <v>98</v>
      </c>
      <c r="C155" s="90"/>
      <c r="D155" s="90"/>
      <c r="E155" s="128"/>
      <c r="F155" s="40" t="s">
        <v>40</v>
      </c>
      <c r="G155" s="18">
        <f>H155+I155+J155+K155+L155+M155+N155</f>
        <v>75000</v>
      </c>
      <c r="H155" s="21">
        <f t="shared" ref="H155:N155" si="73">H156+H157+H158+H159</f>
        <v>75000</v>
      </c>
      <c r="I155" s="21">
        <f t="shared" si="73"/>
        <v>0</v>
      </c>
      <c r="J155" s="36">
        <f t="shared" si="73"/>
        <v>0</v>
      </c>
      <c r="K155" s="36">
        <f t="shared" si="73"/>
        <v>0</v>
      </c>
      <c r="L155" s="21">
        <f t="shared" si="73"/>
        <v>0</v>
      </c>
      <c r="M155" s="21">
        <f t="shared" si="73"/>
        <v>0</v>
      </c>
      <c r="N155" s="21">
        <f t="shared" si="73"/>
        <v>0</v>
      </c>
      <c r="O155" s="67" t="s">
        <v>110</v>
      </c>
      <c r="P155" s="67" t="s">
        <v>29</v>
      </c>
      <c r="Q155" s="67">
        <v>100</v>
      </c>
      <c r="R155" s="67">
        <v>100</v>
      </c>
      <c r="S155" s="67">
        <v>0</v>
      </c>
      <c r="T155" s="67">
        <v>0</v>
      </c>
      <c r="U155" s="67">
        <v>0</v>
      </c>
      <c r="V155" s="67">
        <v>0</v>
      </c>
      <c r="W155" s="67">
        <v>0</v>
      </c>
      <c r="X155" s="70">
        <v>0</v>
      </c>
    </row>
    <row r="156" spans="1:24" ht="27.75" customHeight="1" x14ac:dyDescent="0.2">
      <c r="A156" s="121"/>
      <c r="B156" s="93"/>
      <c r="C156" s="90"/>
      <c r="D156" s="90"/>
      <c r="E156" s="128"/>
      <c r="F156" s="40" t="s">
        <v>56</v>
      </c>
      <c r="G156" s="18">
        <f>H156+I156+J156+K156+L156+M156+N156</f>
        <v>75000</v>
      </c>
      <c r="H156" s="21">
        <v>75000</v>
      </c>
      <c r="I156" s="21">
        <v>0</v>
      </c>
      <c r="J156" s="36">
        <v>0</v>
      </c>
      <c r="K156" s="36">
        <v>0</v>
      </c>
      <c r="L156" s="21">
        <v>0</v>
      </c>
      <c r="M156" s="21">
        <v>0</v>
      </c>
      <c r="N156" s="21"/>
      <c r="O156" s="95"/>
      <c r="P156" s="68"/>
      <c r="Q156" s="68"/>
      <c r="R156" s="68"/>
      <c r="S156" s="68"/>
      <c r="T156" s="68"/>
      <c r="U156" s="68"/>
      <c r="V156" s="68"/>
      <c r="W156" s="68"/>
      <c r="X156" s="71"/>
    </row>
    <row r="157" spans="1:24" ht="27.75" customHeight="1" x14ac:dyDescent="0.2">
      <c r="A157" s="121"/>
      <c r="B157" s="93"/>
      <c r="C157" s="90"/>
      <c r="D157" s="90"/>
      <c r="E157" s="128"/>
      <c r="F157" s="40" t="s">
        <v>42</v>
      </c>
      <c r="G157" s="18">
        <f t="shared" ref="G157:G159" si="74">H157+I157+J157+K157+L157+M157+N157</f>
        <v>0</v>
      </c>
      <c r="H157" s="21">
        <v>0</v>
      </c>
      <c r="I157" s="21">
        <v>0</v>
      </c>
      <c r="J157" s="36">
        <v>0</v>
      </c>
      <c r="K157" s="36">
        <v>0</v>
      </c>
      <c r="L157" s="21">
        <v>0</v>
      </c>
      <c r="M157" s="21">
        <v>0</v>
      </c>
      <c r="N157" s="21"/>
      <c r="O157" s="95"/>
      <c r="P157" s="68"/>
      <c r="Q157" s="68"/>
      <c r="R157" s="68"/>
      <c r="S157" s="68"/>
      <c r="T157" s="68"/>
      <c r="U157" s="68"/>
      <c r="V157" s="68"/>
      <c r="W157" s="68"/>
      <c r="X157" s="71"/>
    </row>
    <row r="158" spans="1:24" ht="28.5" customHeight="1" x14ac:dyDescent="0.2">
      <c r="A158" s="121"/>
      <c r="B158" s="93"/>
      <c r="C158" s="90"/>
      <c r="D158" s="90"/>
      <c r="E158" s="128"/>
      <c r="F158" s="40" t="s">
        <v>43</v>
      </c>
      <c r="G158" s="18">
        <f t="shared" si="74"/>
        <v>0</v>
      </c>
      <c r="H158" s="21">
        <v>0</v>
      </c>
      <c r="I158" s="21">
        <v>0</v>
      </c>
      <c r="J158" s="36">
        <v>0</v>
      </c>
      <c r="K158" s="36">
        <v>0</v>
      </c>
      <c r="L158" s="21">
        <v>0</v>
      </c>
      <c r="M158" s="21">
        <v>0</v>
      </c>
      <c r="N158" s="21"/>
      <c r="O158" s="95"/>
      <c r="P158" s="68"/>
      <c r="Q158" s="68"/>
      <c r="R158" s="68"/>
      <c r="S158" s="68"/>
      <c r="T158" s="68"/>
      <c r="U158" s="68"/>
      <c r="V158" s="68"/>
      <c r="W158" s="68"/>
      <c r="X158" s="71"/>
    </row>
    <row r="159" spans="1:24" ht="32.25" customHeight="1" x14ac:dyDescent="0.2">
      <c r="A159" s="121"/>
      <c r="B159" s="93"/>
      <c r="C159" s="90"/>
      <c r="D159" s="90"/>
      <c r="E159" s="129"/>
      <c r="F159" s="40" t="s">
        <v>44</v>
      </c>
      <c r="G159" s="18">
        <f t="shared" si="74"/>
        <v>0</v>
      </c>
      <c r="H159" s="21">
        <v>0</v>
      </c>
      <c r="I159" s="21">
        <v>0</v>
      </c>
      <c r="J159" s="36">
        <v>0</v>
      </c>
      <c r="K159" s="36">
        <v>0</v>
      </c>
      <c r="L159" s="21">
        <v>0</v>
      </c>
      <c r="M159" s="21">
        <v>0</v>
      </c>
      <c r="N159" s="21"/>
      <c r="O159" s="102"/>
      <c r="P159" s="69"/>
      <c r="Q159" s="69"/>
      <c r="R159" s="69"/>
      <c r="S159" s="69"/>
      <c r="T159" s="69"/>
      <c r="U159" s="69"/>
      <c r="V159" s="69"/>
      <c r="W159" s="69"/>
      <c r="X159" s="72"/>
    </row>
    <row r="160" spans="1:24" x14ac:dyDescent="0.2">
      <c r="A160" s="109" t="s">
        <v>69</v>
      </c>
      <c r="B160" s="94" t="s">
        <v>117</v>
      </c>
      <c r="C160" s="90"/>
      <c r="D160" s="90"/>
      <c r="E160" s="65" t="s">
        <v>128</v>
      </c>
      <c r="F160" s="40" t="s">
        <v>40</v>
      </c>
      <c r="G160" s="18">
        <f>H160+I160+J160+K160+L160+M160+N160</f>
        <v>2996423.5</v>
      </c>
      <c r="H160" s="21">
        <f t="shared" ref="H160:N160" si="75">H161+H162+H163+H164</f>
        <v>0</v>
      </c>
      <c r="I160" s="21">
        <f t="shared" si="75"/>
        <v>0</v>
      </c>
      <c r="J160" s="36">
        <f t="shared" si="75"/>
        <v>0</v>
      </c>
      <c r="K160" s="36">
        <f t="shared" si="75"/>
        <v>0</v>
      </c>
      <c r="L160" s="21">
        <f t="shared" si="75"/>
        <v>2996423.5</v>
      </c>
      <c r="M160" s="21">
        <f t="shared" si="75"/>
        <v>0</v>
      </c>
      <c r="N160" s="21">
        <f t="shared" si="75"/>
        <v>0</v>
      </c>
      <c r="O160" s="65" t="s">
        <v>118</v>
      </c>
      <c r="P160" s="67" t="s">
        <v>64</v>
      </c>
      <c r="Q160" s="106">
        <f>R160+S160+T160+U160+V160+X160</f>
        <v>11.101000000000001</v>
      </c>
      <c r="R160" s="67">
        <v>0</v>
      </c>
      <c r="S160" s="67">
        <v>0</v>
      </c>
      <c r="T160" s="67">
        <v>0</v>
      </c>
      <c r="U160" s="67">
        <v>0</v>
      </c>
      <c r="V160" s="67">
        <v>11.101000000000001</v>
      </c>
      <c r="W160" s="67">
        <v>0</v>
      </c>
      <c r="X160" s="70">
        <v>0</v>
      </c>
    </row>
    <row r="161" spans="1:24" ht="22.5" x14ac:dyDescent="0.2">
      <c r="A161" s="99"/>
      <c r="B161" s="101"/>
      <c r="C161" s="90"/>
      <c r="D161" s="90"/>
      <c r="E161" s="66"/>
      <c r="F161" s="40" t="s">
        <v>56</v>
      </c>
      <c r="G161" s="18">
        <f>H161+I161+J161+K161+L161+M161+N161</f>
        <v>2996423.5</v>
      </c>
      <c r="H161" s="21">
        <f>H166</f>
        <v>0</v>
      </c>
      <c r="I161" s="21">
        <f>I166</f>
        <v>0</v>
      </c>
      <c r="J161" s="36">
        <v>0</v>
      </c>
      <c r="K161" s="36">
        <v>0</v>
      </c>
      <c r="L161" s="21">
        <v>2996423.5</v>
      </c>
      <c r="M161" s="21">
        <f>M166</f>
        <v>0</v>
      </c>
      <c r="N161" s="21">
        <f>N166</f>
        <v>0</v>
      </c>
      <c r="O161" s="116"/>
      <c r="P161" s="68"/>
      <c r="Q161" s="68"/>
      <c r="R161" s="68"/>
      <c r="S161" s="68"/>
      <c r="T161" s="68"/>
      <c r="U161" s="68"/>
      <c r="V161" s="68"/>
      <c r="W161" s="68"/>
      <c r="X161" s="71"/>
    </row>
    <row r="162" spans="1:24" ht="22.5" x14ac:dyDescent="0.2">
      <c r="A162" s="99"/>
      <c r="B162" s="101"/>
      <c r="C162" s="90"/>
      <c r="D162" s="90"/>
      <c r="E162" s="66"/>
      <c r="F162" s="40" t="s">
        <v>42</v>
      </c>
      <c r="G162" s="18">
        <f t="shared" ref="G162:G169" si="76">H162+I162+J162+K162+L162+M162+N162</f>
        <v>0</v>
      </c>
      <c r="H162" s="21">
        <v>0</v>
      </c>
      <c r="I162" s="21">
        <v>0</v>
      </c>
      <c r="J162" s="36">
        <v>0</v>
      </c>
      <c r="K162" s="36">
        <v>0</v>
      </c>
      <c r="L162" s="21">
        <v>0</v>
      </c>
      <c r="M162" s="21">
        <v>0</v>
      </c>
      <c r="N162" s="21"/>
      <c r="O162" s="116"/>
      <c r="P162" s="68"/>
      <c r="Q162" s="68"/>
      <c r="R162" s="68"/>
      <c r="S162" s="68"/>
      <c r="T162" s="68"/>
      <c r="U162" s="68"/>
      <c r="V162" s="68"/>
      <c r="W162" s="68"/>
      <c r="X162" s="71"/>
    </row>
    <row r="163" spans="1:24" ht="22.5" x14ac:dyDescent="0.2">
      <c r="A163" s="99"/>
      <c r="B163" s="101"/>
      <c r="C163" s="90"/>
      <c r="D163" s="90"/>
      <c r="E163" s="66"/>
      <c r="F163" s="40" t="s">
        <v>43</v>
      </c>
      <c r="G163" s="18">
        <f t="shared" si="76"/>
        <v>0</v>
      </c>
      <c r="H163" s="21">
        <v>0</v>
      </c>
      <c r="I163" s="21">
        <v>0</v>
      </c>
      <c r="J163" s="36">
        <v>0</v>
      </c>
      <c r="K163" s="36">
        <v>0</v>
      </c>
      <c r="L163" s="21">
        <v>0</v>
      </c>
      <c r="M163" s="21">
        <v>0</v>
      </c>
      <c r="N163" s="21"/>
      <c r="O163" s="116"/>
      <c r="P163" s="68"/>
      <c r="Q163" s="68"/>
      <c r="R163" s="68"/>
      <c r="S163" s="68"/>
      <c r="T163" s="68"/>
      <c r="U163" s="68"/>
      <c r="V163" s="68"/>
      <c r="W163" s="68"/>
      <c r="X163" s="71"/>
    </row>
    <row r="164" spans="1:24" x14ac:dyDescent="0.2">
      <c r="A164" s="99"/>
      <c r="B164" s="101"/>
      <c r="C164" s="90"/>
      <c r="D164" s="90"/>
      <c r="E164" s="66"/>
      <c r="F164" s="40" t="s">
        <v>44</v>
      </c>
      <c r="G164" s="18">
        <f t="shared" si="76"/>
        <v>0</v>
      </c>
      <c r="H164" s="21">
        <v>0</v>
      </c>
      <c r="I164" s="21">
        <v>0</v>
      </c>
      <c r="J164" s="36">
        <v>0</v>
      </c>
      <c r="K164" s="36">
        <v>0</v>
      </c>
      <c r="L164" s="21">
        <v>0</v>
      </c>
      <c r="M164" s="21">
        <v>0</v>
      </c>
      <c r="N164" s="21"/>
      <c r="O164" s="117"/>
      <c r="P164" s="69"/>
      <c r="Q164" s="69"/>
      <c r="R164" s="69"/>
      <c r="S164" s="69"/>
      <c r="T164" s="69"/>
      <c r="U164" s="69"/>
      <c r="V164" s="69"/>
      <c r="W164" s="69"/>
      <c r="X164" s="72"/>
    </row>
    <row r="165" spans="1:24" ht="23.25" customHeight="1" x14ac:dyDescent="0.2">
      <c r="A165" s="109" t="s">
        <v>70</v>
      </c>
      <c r="B165" s="94" t="s">
        <v>98</v>
      </c>
      <c r="C165" s="90"/>
      <c r="D165" s="90"/>
      <c r="E165" s="118"/>
      <c r="F165" s="40" t="s">
        <v>40</v>
      </c>
      <c r="G165" s="18">
        <f t="shared" si="76"/>
        <v>0</v>
      </c>
      <c r="H165" s="21">
        <f t="shared" ref="H165:N165" si="77">H166+H167+H168+H169</f>
        <v>0</v>
      </c>
      <c r="I165" s="21">
        <f t="shared" si="77"/>
        <v>0</v>
      </c>
      <c r="J165" s="36">
        <f t="shared" si="77"/>
        <v>0</v>
      </c>
      <c r="K165" s="36">
        <f t="shared" si="77"/>
        <v>0</v>
      </c>
      <c r="L165" s="21">
        <f t="shared" si="77"/>
        <v>0</v>
      </c>
      <c r="M165" s="21">
        <f t="shared" si="77"/>
        <v>0</v>
      </c>
      <c r="N165" s="21">
        <f t="shared" si="77"/>
        <v>0</v>
      </c>
      <c r="O165" s="67" t="s">
        <v>103</v>
      </c>
      <c r="P165" s="67" t="s">
        <v>29</v>
      </c>
      <c r="Q165" s="67">
        <v>0</v>
      </c>
      <c r="R165" s="67">
        <v>0</v>
      </c>
      <c r="S165" s="67">
        <v>0</v>
      </c>
      <c r="T165" s="67">
        <v>0</v>
      </c>
      <c r="U165" s="67">
        <v>0</v>
      </c>
      <c r="V165" s="67">
        <v>0</v>
      </c>
      <c r="W165" s="67">
        <v>0</v>
      </c>
      <c r="X165" s="70">
        <v>0</v>
      </c>
    </row>
    <row r="166" spans="1:24" ht="22.5" x14ac:dyDescent="0.2">
      <c r="A166" s="99"/>
      <c r="B166" s="101"/>
      <c r="C166" s="90"/>
      <c r="D166" s="90"/>
      <c r="E166" s="118"/>
      <c r="F166" s="40" t="s">
        <v>56</v>
      </c>
      <c r="G166" s="18">
        <f t="shared" si="76"/>
        <v>0</v>
      </c>
      <c r="H166" s="21">
        <v>0</v>
      </c>
      <c r="I166" s="21">
        <v>0</v>
      </c>
      <c r="J166" s="36">
        <v>0</v>
      </c>
      <c r="K166" s="36">
        <v>0</v>
      </c>
      <c r="L166" s="21">
        <v>0</v>
      </c>
      <c r="M166" s="21">
        <v>0</v>
      </c>
      <c r="N166" s="21"/>
      <c r="O166" s="95"/>
      <c r="P166" s="68"/>
      <c r="Q166" s="68"/>
      <c r="R166" s="68"/>
      <c r="S166" s="68"/>
      <c r="T166" s="68"/>
      <c r="U166" s="68"/>
      <c r="V166" s="68"/>
      <c r="W166" s="68"/>
      <c r="X166" s="71"/>
    </row>
    <row r="167" spans="1:24" ht="22.5" x14ac:dyDescent="0.2">
      <c r="A167" s="99"/>
      <c r="B167" s="101"/>
      <c r="C167" s="90"/>
      <c r="D167" s="90"/>
      <c r="E167" s="118"/>
      <c r="F167" s="40" t="s">
        <v>42</v>
      </c>
      <c r="G167" s="18">
        <f t="shared" si="76"/>
        <v>0</v>
      </c>
      <c r="H167" s="21">
        <v>0</v>
      </c>
      <c r="I167" s="21">
        <v>0</v>
      </c>
      <c r="J167" s="36">
        <v>0</v>
      </c>
      <c r="K167" s="36">
        <v>0</v>
      </c>
      <c r="L167" s="21">
        <v>0</v>
      </c>
      <c r="M167" s="21">
        <v>0</v>
      </c>
      <c r="N167" s="21"/>
      <c r="O167" s="95"/>
      <c r="P167" s="68"/>
      <c r="Q167" s="68"/>
      <c r="R167" s="68"/>
      <c r="S167" s="68"/>
      <c r="T167" s="68"/>
      <c r="U167" s="68"/>
      <c r="V167" s="68"/>
      <c r="W167" s="68"/>
      <c r="X167" s="71"/>
    </row>
    <row r="168" spans="1:24" ht="22.5" x14ac:dyDescent="0.2">
      <c r="A168" s="99"/>
      <c r="B168" s="101"/>
      <c r="C168" s="90"/>
      <c r="D168" s="90"/>
      <c r="E168" s="118"/>
      <c r="F168" s="40" t="s">
        <v>43</v>
      </c>
      <c r="G168" s="18">
        <f t="shared" si="76"/>
        <v>0</v>
      </c>
      <c r="H168" s="21">
        <v>0</v>
      </c>
      <c r="I168" s="21">
        <v>0</v>
      </c>
      <c r="J168" s="36">
        <v>0</v>
      </c>
      <c r="K168" s="36">
        <v>0</v>
      </c>
      <c r="L168" s="21">
        <v>0</v>
      </c>
      <c r="M168" s="21">
        <v>0</v>
      </c>
      <c r="N168" s="21"/>
      <c r="O168" s="95"/>
      <c r="P168" s="68"/>
      <c r="Q168" s="68"/>
      <c r="R168" s="68"/>
      <c r="S168" s="68"/>
      <c r="T168" s="68"/>
      <c r="U168" s="68"/>
      <c r="V168" s="68"/>
      <c r="W168" s="68"/>
      <c r="X168" s="71"/>
    </row>
    <row r="169" spans="1:24" ht="24" customHeight="1" x14ac:dyDescent="0.2">
      <c r="A169" s="99"/>
      <c r="B169" s="101"/>
      <c r="C169" s="90"/>
      <c r="D169" s="90"/>
      <c r="E169" s="118"/>
      <c r="F169" s="40" t="s">
        <v>44</v>
      </c>
      <c r="G169" s="18">
        <f t="shared" si="76"/>
        <v>0</v>
      </c>
      <c r="H169" s="21">
        <v>0</v>
      </c>
      <c r="I169" s="21">
        <v>0</v>
      </c>
      <c r="J169" s="36">
        <v>0</v>
      </c>
      <c r="K169" s="36">
        <v>0</v>
      </c>
      <c r="L169" s="21">
        <v>0</v>
      </c>
      <c r="M169" s="21">
        <v>0</v>
      </c>
      <c r="N169" s="21"/>
      <c r="O169" s="102"/>
      <c r="P169" s="69"/>
      <c r="Q169" s="69"/>
      <c r="R169" s="69"/>
      <c r="S169" s="69"/>
      <c r="T169" s="69"/>
      <c r="U169" s="69"/>
      <c r="V169" s="69"/>
      <c r="W169" s="69"/>
      <c r="X169" s="72"/>
    </row>
    <row r="170" spans="1:24" x14ac:dyDescent="0.2">
      <c r="A170" s="109" t="s">
        <v>71</v>
      </c>
      <c r="B170" s="94" t="s">
        <v>97</v>
      </c>
      <c r="C170" s="90"/>
      <c r="D170" s="90"/>
      <c r="E170" s="73" t="s">
        <v>128</v>
      </c>
      <c r="F170" s="40" t="s">
        <v>40</v>
      </c>
      <c r="G170" s="18">
        <f>H170+I170+J170+K170+L170+M170+N170</f>
        <v>321536117.55000001</v>
      </c>
      <c r="H170" s="21">
        <f t="shared" ref="H170:N170" si="78">H171+H172+H173+H174</f>
        <v>3349963</v>
      </c>
      <c r="I170" s="21">
        <f t="shared" si="78"/>
        <v>153316</v>
      </c>
      <c r="J170" s="36">
        <f t="shared" si="78"/>
        <v>318032838.55000001</v>
      </c>
      <c r="K170" s="36">
        <f t="shared" si="78"/>
        <v>0</v>
      </c>
      <c r="L170" s="21">
        <f t="shared" si="78"/>
        <v>0</v>
      </c>
      <c r="M170" s="21">
        <f t="shared" si="78"/>
        <v>0</v>
      </c>
      <c r="N170" s="21">
        <f t="shared" si="78"/>
        <v>0</v>
      </c>
      <c r="O170" s="65" t="s">
        <v>55</v>
      </c>
      <c r="P170" s="73" t="s">
        <v>55</v>
      </c>
      <c r="Q170" s="73" t="s">
        <v>55</v>
      </c>
      <c r="R170" s="73" t="s">
        <v>55</v>
      </c>
      <c r="S170" s="73" t="s">
        <v>55</v>
      </c>
      <c r="T170" s="73" t="s">
        <v>55</v>
      </c>
      <c r="U170" s="73" t="s">
        <v>55</v>
      </c>
      <c r="V170" s="73" t="s">
        <v>55</v>
      </c>
      <c r="W170" s="73" t="s">
        <v>55</v>
      </c>
      <c r="X170" s="74" t="s">
        <v>55</v>
      </c>
    </row>
    <row r="171" spans="1:24" ht="22.5" x14ac:dyDescent="0.2">
      <c r="A171" s="99"/>
      <c r="B171" s="101"/>
      <c r="C171" s="90"/>
      <c r="D171" s="90"/>
      <c r="E171" s="114"/>
      <c r="F171" s="40" t="s">
        <v>56</v>
      </c>
      <c r="G171" s="18">
        <f t="shared" ref="G171:G184" si="79">H171+I171+J171+K171+L171+M171+N171</f>
        <v>2282767.7000000002</v>
      </c>
      <c r="H171" s="21">
        <f>H176+H186</f>
        <v>309963</v>
      </c>
      <c r="I171" s="21">
        <f t="shared" ref="I171:N171" si="80">I176+I186</f>
        <v>153316</v>
      </c>
      <c r="J171" s="21">
        <f t="shared" si="80"/>
        <v>1819488.7000000002</v>
      </c>
      <c r="K171" s="36">
        <f t="shared" si="80"/>
        <v>0</v>
      </c>
      <c r="L171" s="21">
        <f t="shared" si="80"/>
        <v>0</v>
      </c>
      <c r="M171" s="21">
        <f t="shared" si="80"/>
        <v>0</v>
      </c>
      <c r="N171" s="21">
        <f t="shared" si="80"/>
        <v>0</v>
      </c>
      <c r="O171" s="66"/>
      <c r="P171" s="73"/>
      <c r="Q171" s="73"/>
      <c r="R171" s="73"/>
      <c r="S171" s="73"/>
      <c r="T171" s="73"/>
      <c r="U171" s="73"/>
      <c r="V171" s="73"/>
      <c r="W171" s="73"/>
      <c r="X171" s="74"/>
    </row>
    <row r="172" spans="1:24" ht="22.5" x14ac:dyDescent="0.2">
      <c r="A172" s="99"/>
      <c r="B172" s="101"/>
      <c r="C172" s="90"/>
      <c r="D172" s="90"/>
      <c r="E172" s="114"/>
      <c r="F172" s="40" t="s">
        <v>42</v>
      </c>
      <c r="G172" s="18">
        <f t="shared" si="79"/>
        <v>298585542.80000001</v>
      </c>
      <c r="H172" s="21">
        <f t="shared" ref="H172:N174" si="81">H177+H187</f>
        <v>3040000</v>
      </c>
      <c r="I172" s="21">
        <f t="shared" si="81"/>
        <v>0</v>
      </c>
      <c r="J172" s="21">
        <f t="shared" si="81"/>
        <v>295545542.80000001</v>
      </c>
      <c r="K172" s="36">
        <f t="shared" si="81"/>
        <v>0</v>
      </c>
      <c r="L172" s="21">
        <f t="shared" si="81"/>
        <v>0</v>
      </c>
      <c r="M172" s="21">
        <f t="shared" si="81"/>
        <v>0</v>
      </c>
      <c r="N172" s="21">
        <f t="shared" si="81"/>
        <v>0</v>
      </c>
      <c r="O172" s="66"/>
      <c r="P172" s="73"/>
      <c r="Q172" s="73"/>
      <c r="R172" s="73"/>
      <c r="S172" s="73"/>
      <c r="T172" s="73"/>
      <c r="U172" s="73"/>
      <c r="V172" s="73"/>
      <c r="W172" s="73"/>
      <c r="X172" s="74"/>
    </row>
    <row r="173" spans="1:24" ht="22.5" x14ac:dyDescent="0.2">
      <c r="A173" s="99"/>
      <c r="B173" s="101"/>
      <c r="C173" s="90"/>
      <c r="D173" s="90"/>
      <c r="E173" s="114"/>
      <c r="F173" s="40" t="s">
        <v>43</v>
      </c>
      <c r="G173" s="18">
        <f t="shared" si="79"/>
        <v>0</v>
      </c>
      <c r="H173" s="21">
        <f t="shared" si="81"/>
        <v>0</v>
      </c>
      <c r="I173" s="21">
        <f t="shared" si="81"/>
        <v>0</v>
      </c>
      <c r="J173" s="21">
        <f t="shared" si="81"/>
        <v>0</v>
      </c>
      <c r="K173" s="36">
        <f t="shared" si="81"/>
        <v>0</v>
      </c>
      <c r="L173" s="21">
        <f t="shared" si="81"/>
        <v>0</v>
      </c>
      <c r="M173" s="21">
        <f t="shared" si="81"/>
        <v>0</v>
      </c>
      <c r="N173" s="21">
        <f t="shared" si="81"/>
        <v>0</v>
      </c>
      <c r="O173" s="66"/>
      <c r="P173" s="73"/>
      <c r="Q173" s="73"/>
      <c r="R173" s="73"/>
      <c r="S173" s="73"/>
      <c r="T173" s="73"/>
      <c r="U173" s="73"/>
      <c r="V173" s="73"/>
      <c r="W173" s="73"/>
      <c r="X173" s="74"/>
    </row>
    <row r="174" spans="1:24" ht="24.75" customHeight="1" x14ac:dyDescent="0.2">
      <c r="A174" s="99"/>
      <c r="B174" s="101"/>
      <c r="C174" s="90"/>
      <c r="D174" s="90"/>
      <c r="E174" s="114"/>
      <c r="F174" s="40" t="s">
        <v>44</v>
      </c>
      <c r="G174" s="18">
        <f t="shared" si="79"/>
        <v>20667807.050000001</v>
      </c>
      <c r="H174" s="21">
        <f t="shared" si="81"/>
        <v>0</v>
      </c>
      <c r="I174" s="21">
        <f t="shared" si="81"/>
        <v>0</v>
      </c>
      <c r="J174" s="21">
        <f t="shared" si="81"/>
        <v>20667807.050000001</v>
      </c>
      <c r="K174" s="36">
        <f t="shared" si="81"/>
        <v>0</v>
      </c>
      <c r="L174" s="21">
        <f t="shared" si="81"/>
        <v>0</v>
      </c>
      <c r="M174" s="21">
        <f t="shared" si="81"/>
        <v>0</v>
      </c>
      <c r="N174" s="21">
        <f t="shared" si="81"/>
        <v>0</v>
      </c>
      <c r="O174" s="115"/>
      <c r="P174" s="73"/>
      <c r="Q174" s="73"/>
      <c r="R174" s="73"/>
      <c r="S174" s="73"/>
      <c r="T174" s="73"/>
      <c r="U174" s="73"/>
      <c r="V174" s="73"/>
      <c r="W174" s="73"/>
      <c r="X174" s="74"/>
    </row>
    <row r="175" spans="1:24" ht="16.5" customHeight="1" x14ac:dyDescent="0.2">
      <c r="A175" s="109" t="s">
        <v>72</v>
      </c>
      <c r="B175" s="111" t="s">
        <v>104</v>
      </c>
      <c r="C175" s="90"/>
      <c r="D175" s="90"/>
      <c r="E175" s="66" t="s">
        <v>130</v>
      </c>
      <c r="F175" s="40" t="s">
        <v>40</v>
      </c>
      <c r="G175" s="18">
        <f t="shared" si="79"/>
        <v>260812023.38999999</v>
      </c>
      <c r="H175" s="21">
        <f t="shared" ref="H175:N175" si="82">H176+H177+H178+H179</f>
        <v>3349963</v>
      </c>
      <c r="I175" s="21">
        <f t="shared" si="82"/>
        <v>50000</v>
      </c>
      <c r="J175" s="36">
        <f t="shared" si="82"/>
        <v>257412060.38999999</v>
      </c>
      <c r="K175" s="36">
        <f t="shared" si="82"/>
        <v>0</v>
      </c>
      <c r="L175" s="21">
        <f t="shared" si="82"/>
        <v>0</v>
      </c>
      <c r="M175" s="21">
        <f t="shared" si="82"/>
        <v>0</v>
      </c>
      <c r="N175" s="21">
        <f t="shared" si="82"/>
        <v>0</v>
      </c>
      <c r="O175" s="65" t="s">
        <v>105</v>
      </c>
      <c r="P175" s="67" t="s">
        <v>64</v>
      </c>
      <c r="Q175" s="67">
        <v>3.2250000000000001</v>
      </c>
      <c r="R175" s="67">
        <v>0</v>
      </c>
      <c r="S175" s="103">
        <v>0</v>
      </c>
      <c r="T175" s="106">
        <v>3.2250000000000001</v>
      </c>
      <c r="U175" s="67">
        <v>0</v>
      </c>
      <c r="V175" s="67">
        <v>0</v>
      </c>
      <c r="W175" s="67">
        <v>0</v>
      </c>
      <c r="X175" s="70">
        <v>0</v>
      </c>
    </row>
    <row r="176" spans="1:24" ht="27" customHeight="1" x14ac:dyDescent="0.2">
      <c r="A176" s="99"/>
      <c r="B176" s="112"/>
      <c r="C176" s="90"/>
      <c r="D176" s="90"/>
      <c r="E176" s="118"/>
      <c r="F176" s="40" t="s">
        <v>56</v>
      </c>
      <c r="G176" s="18">
        <f t="shared" si="79"/>
        <v>892133.1</v>
      </c>
      <c r="H176" s="21">
        <f t="shared" ref="H176:N179" si="83">H181</f>
        <v>309963</v>
      </c>
      <c r="I176" s="21">
        <f>200000-150000</f>
        <v>50000</v>
      </c>
      <c r="J176" s="36">
        <v>532170.1</v>
      </c>
      <c r="K176" s="36">
        <f t="shared" si="83"/>
        <v>0</v>
      </c>
      <c r="L176" s="21">
        <f t="shared" si="83"/>
        <v>0</v>
      </c>
      <c r="M176" s="21">
        <f t="shared" si="83"/>
        <v>0</v>
      </c>
      <c r="N176" s="21">
        <f t="shared" si="83"/>
        <v>0</v>
      </c>
      <c r="O176" s="116"/>
      <c r="P176" s="68"/>
      <c r="Q176" s="68"/>
      <c r="R176" s="68"/>
      <c r="S176" s="104"/>
      <c r="T176" s="107"/>
      <c r="U176" s="68"/>
      <c r="V176" s="68"/>
      <c r="W176" s="68"/>
      <c r="X176" s="71"/>
    </row>
    <row r="177" spans="1:24" ht="30" customHeight="1" x14ac:dyDescent="0.2">
      <c r="A177" s="99"/>
      <c r="B177" s="112"/>
      <c r="C177" s="90"/>
      <c r="D177" s="90"/>
      <c r="E177" s="118"/>
      <c r="F177" s="40" t="s">
        <v>42</v>
      </c>
      <c r="G177" s="18">
        <f t="shared" si="79"/>
        <v>241377132.15000001</v>
      </c>
      <c r="H177" s="21">
        <f t="shared" si="83"/>
        <v>3040000</v>
      </c>
      <c r="I177" s="21">
        <f t="shared" si="83"/>
        <v>0</v>
      </c>
      <c r="J177" s="36">
        <v>238337132.15000001</v>
      </c>
      <c r="K177" s="36">
        <f t="shared" si="83"/>
        <v>0</v>
      </c>
      <c r="L177" s="21">
        <f t="shared" si="83"/>
        <v>0</v>
      </c>
      <c r="M177" s="21">
        <f t="shared" si="83"/>
        <v>0</v>
      </c>
      <c r="N177" s="21">
        <f t="shared" si="83"/>
        <v>0</v>
      </c>
      <c r="O177" s="116"/>
      <c r="P177" s="68"/>
      <c r="Q177" s="68"/>
      <c r="R177" s="68"/>
      <c r="S177" s="104"/>
      <c r="T177" s="107"/>
      <c r="U177" s="68"/>
      <c r="V177" s="68"/>
      <c r="W177" s="68"/>
      <c r="X177" s="71"/>
    </row>
    <row r="178" spans="1:24" ht="22.5" x14ac:dyDescent="0.2">
      <c r="A178" s="99"/>
      <c r="B178" s="112"/>
      <c r="C178" s="90"/>
      <c r="D178" s="90"/>
      <c r="E178" s="118"/>
      <c r="F178" s="40" t="s">
        <v>43</v>
      </c>
      <c r="G178" s="18">
        <f t="shared" si="79"/>
        <v>0</v>
      </c>
      <c r="H178" s="21">
        <f t="shared" si="83"/>
        <v>0</v>
      </c>
      <c r="I178" s="21">
        <f t="shared" si="83"/>
        <v>0</v>
      </c>
      <c r="J178" s="36">
        <f t="shared" si="83"/>
        <v>0</v>
      </c>
      <c r="K178" s="36">
        <f t="shared" si="83"/>
        <v>0</v>
      </c>
      <c r="L178" s="21">
        <f t="shared" si="83"/>
        <v>0</v>
      </c>
      <c r="M178" s="21">
        <f t="shared" si="83"/>
        <v>0</v>
      </c>
      <c r="N178" s="21">
        <f t="shared" si="83"/>
        <v>0</v>
      </c>
      <c r="O178" s="116"/>
      <c r="P178" s="68"/>
      <c r="Q178" s="68"/>
      <c r="R178" s="68"/>
      <c r="S178" s="104"/>
      <c r="T178" s="107"/>
      <c r="U178" s="68"/>
      <c r="V178" s="68"/>
      <c r="W178" s="68"/>
      <c r="X178" s="71"/>
    </row>
    <row r="179" spans="1:24" ht="22.5" customHeight="1" x14ac:dyDescent="0.2">
      <c r="A179" s="110"/>
      <c r="B179" s="113"/>
      <c r="C179" s="90"/>
      <c r="D179" s="90"/>
      <c r="E179" s="118"/>
      <c r="F179" s="40" t="s">
        <v>44</v>
      </c>
      <c r="G179" s="18">
        <f t="shared" si="79"/>
        <v>18542758.140000001</v>
      </c>
      <c r="H179" s="21">
        <f t="shared" si="83"/>
        <v>0</v>
      </c>
      <c r="I179" s="21">
        <f t="shared" si="83"/>
        <v>0</v>
      </c>
      <c r="J179" s="36">
        <v>18542758.140000001</v>
      </c>
      <c r="K179" s="36">
        <f t="shared" si="83"/>
        <v>0</v>
      </c>
      <c r="L179" s="21">
        <f t="shared" si="83"/>
        <v>0</v>
      </c>
      <c r="M179" s="21">
        <f t="shared" si="83"/>
        <v>0</v>
      </c>
      <c r="N179" s="21">
        <f t="shared" si="83"/>
        <v>0</v>
      </c>
      <c r="O179" s="117"/>
      <c r="P179" s="69"/>
      <c r="Q179" s="69"/>
      <c r="R179" s="69"/>
      <c r="S179" s="105"/>
      <c r="T179" s="108"/>
      <c r="U179" s="69"/>
      <c r="V179" s="69"/>
      <c r="W179" s="69"/>
      <c r="X179" s="72"/>
    </row>
    <row r="180" spans="1:24" ht="25.5" customHeight="1" x14ac:dyDescent="0.2">
      <c r="A180" s="99" t="s">
        <v>73</v>
      </c>
      <c r="B180" s="101" t="s">
        <v>98</v>
      </c>
      <c r="C180" s="90"/>
      <c r="D180" s="90"/>
      <c r="E180" s="119"/>
      <c r="F180" s="40" t="s">
        <v>40</v>
      </c>
      <c r="G180" s="18">
        <f t="shared" si="79"/>
        <v>3399963</v>
      </c>
      <c r="H180" s="21">
        <f t="shared" ref="H180:N180" si="84">H181+H182+H183+H184</f>
        <v>3349963</v>
      </c>
      <c r="I180" s="21">
        <f t="shared" si="84"/>
        <v>50000</v>
      </c>
      <c r="J180" s="36">
        <f t="shared" si="84"/>
        <v>0</v>
      </c>
      <c r="K180" s="36">
        <f t="shared" si="84"/>
        <v>0</v>
      </c>
      <c r="L180" s="21">
        <f t="shared" si="84"/>
        <v>0</v>
      </c>
      <c r="M180" s="21">
        <f t="shared" si="84"/>
        <v>0</v>
      </c>
      <c r="N180" s="21">
        <f t="shared" si="84"/>
        <v>0</v>
      </c>
      <c r="O180" s="67" t="s">
        <v>106</v>
      </c>
      <c r="P180" s="67" t="s">
        <v>29</v>
      </c>
      <c r="Q180" s="67">
        <v>100</v>
      </c>
      <c r="R180" s="67">
        <v>100</v>
      </c>
      <c r="S180" s="67">
        <v>100</v>
      </c>
      <c r="T180" s="67">
        <v>0</v>
      </c>
      <c r="U180" s="67">
        <v>0</v>
      </c>
      <c r="V180" s="67">
        <v>0</v>
      </c>
      <c r="W180" s="67">
        <v>0</v>
      </c>
      <c r="X180" s="70">
        <v>0</v>
      </c>
    </row>
    <row r="181" spans="1:24" ht="33" customHeight="1" x14ac:dyDescent="0.2">
      <c r="A181" s="99"/>
      <c r="B181" s="101"/>
      <c r="C181" s="90"/>
      <c r="D181" s="90"/>
      <c r="E181" s="119"/>
      <c r="F181" s="40" t="s">
        <v>56</v>
      </c>
      <c r="G181" s="18">
        <f t="shared" si="79"/>
        <v>359963</v>
      </c>
      <c r="H181" s="21">
        <v>309963</v>
      </c>
      <c r="I181" s="21">
        <v>50000</v>
      </c>
      <c r="J181" s="36">
        <v>0</v>
      </c>
      <c r="K181" s="36">
        <v>0</v>
      </c>
      <c r="L181" s="21">
        <v>0</v>
      </c>
      <c r="M181" s="21">
        <v>0</v>
      </c>
      <c r="N181" s="21"/>
      <c r="O181" s="95"/>
      <c r="P181" s="68"/>
      <c r="Q181" s="68"/>
      <c r="R181" s="68"/>
      <c r="S181" s="68"/>
      <c r="T181" s="68"/>
      <c r="U181" s="68"/>
      <c r="V181" s="68"/>
      <c r="W181" s="68"/>
      <c r="X181" s="71"/>
    </row>
    <row r="182" spans="1:24" ht="33" customHeight="1" x14ac:dyDescent="0.2">
      <c r="A182" s="99"/>
      <c r="B182" s="101"/>
      <c r="C182" s="90"/>
      <c r="D182" s="90"/>
      <c r="E182" s="119"/>
      <c r="F182" s="40" t="s">
        <v>42</v>
      </c>
      <c r="G182" s="18">
        <f t="shared" si="79"/>
        <v>3040000</v>
      </c>
      <c r="H182" s="21">
        <v>3040000</v>
      </c>
      <c r="I182" s="21">
        <v>0</v>
      </c>
      <c r="J182" s="36">
        <v>0</v>
      </c>
      <c r="K182" s="36">
        <v>0</v>
      </c>
      <c r="L182" s="21">
        <v>0</v>
      </c>
      <c r="M182" s="21">
        <v>0</v>
      </c>
      <c r="N182" s="21"/>
      <c r="O182" s="95"/>
      <c r="P182" s="68"/>
      <c r="Q182" s="68"/>
      <c r="R182" s="68"/>
      <c r="S182" s="68"/>
      <c r="T182" s="68"/>
      <c r="U182" s="68"/>
      <c r="V182" s="68"/>
      <c r="W182" s="68"/>
      <c r="X182" s="71"/>
    </row>
    <row r="183" spans="1:24" ht="33" customHeight="1" x14ac:dyDescent="0.2">
      <c r="A183" s="99"/>
      <c r="B183" s="101"/>
      <c r="C183" s="90"/>
      <c r="D183" s="90"/>
      <c r="E183" s="119"/>
      <c r="F183" s="40" t="s">
        <v>43</v>
      </c>
      <c r="G183" s="18">
        <f t="shared" si="79"/>
        <v>0</v>
      </c>
      <c r="H183" s="21">
        <v>0</v>
      </c>
      <c r="I183" s="21">
        <v>0</v>
      </c>
      <c r="J183" s="36">
        <v>0</v>
      </c>
      <c r="K183" s="36">
        <v>0</v>
      </c>
      <c r="L183" s="21">
        <v>0</v>
      </c>
      <c r="M183" s="21">
        <v>0</v>
      </c>
      <c r="N183" s="21"/>
      <c r="O183" s="95"/>
      <c r="P183" s="68"/>
      <c r="Q183" s="68"/>
      <c r="R183" s="68"/>
      <c r="S183" s="68"/>
      <c r="T183" s="68"/>
      <c r="U183" s="68"/>
      <c r="V183" s="68"/>
      <c r="W183" s="68"/>
      <c r="X183" s="71"/>
    </row>
    <row r="184" spans="1:24" ht="24" customHeight="1" thickBot="1" x14ac:dyDescent="0.25">
      <c r="A184" s="100"/>
      <c r="B184" s="101"/>
      <c r="C184" s="90"/>
      <c r="D184" s="90"/>
      <c r="E184" s="120"/>
      <c r="F184" s="40" t="s">
        <v>44</v>
      </c>
      <c r="G184" s="18">
        <f t="shared" si="79"/>
        <v>0</v>
      </c>
      <c r="H184" s="21">
        <v>0</v>
      </c>
      <c r="I184" s="21">
        <v>0</v>
      </c>
      <c r="J184" s="36">
        <v>0</v>
      </c>
      <c r="K184" s="36">
        <v>0</v>
      </c>
      <c r="L184" s="21">
        <v>0</v>
      </c>
      <c r="M184" s="21">
        <v>0</v>
      </c>
      <c r="N184" s="21"/>
      <c r="O184" s="102"/>
      <c r="P184" s="69"/>
      <c r="Q184" s="69"/>
      <c r="R184" s="69"/>
      <c r="S184" s="69"/>
      <c r="T184" s="69"/>
      <c r="U184" s="69"/>
      <c r="V184" s="69"/>
      <c r="W184" s="69"/>
      <c r="X184" s="72"/>
    </row>
    <row r="185" spans="1:24" ht="17.25" customHeight="1" x14ac:dyDescent="0.2">
      <c r="A185" s="91" t="s">
        <v>74</v>
      </c>
      <c r="B185" s="93" t="s">
        <v>111</v>
      </c>
      <c r="C185" s="90"/>
      <c r="D185" s="90"/>
      <c r="E185" s="73" t="s">
        <v>132</v>
      </c>
      <c r="F185" s="40" t="s">
        <v>40</v>
      </c>
      <c r="G185" s="18">
        <f t="shared" ref="G185:G199" si="85">H185+I185+J185+K185+L185+M185+N185</f>
        <v>60724094.159999996</v>
      </c>
      <c r="H185" s="21">
        <f t="shared" ref="H185:N185" si="86">H186+H187+H188+H189</f>
        <v>0</v>
      </c>
      <c r="I185" s="21">
        <f t="shared" si="86"/>
        <v>103316</v>
      </c>
      <c r="J185" s="36">
        <f t="shared" si="86"/>
        <v>60620778.159999996</v>
      </c>
      <c r="K185" s="36">
        <f t="shared" si="86"/>
        <v>0</v>
      </c>
      <c r="L185" s="21">
        <f t="shared" si="86"/>
        <v>0</v>
      </c>
      <c r="M185" s="21">
        <f t="shared" si="86"/>
        <v>0</v>
      </c>
      <c r="N185" s="21">
        <f t="shared" si="86"/>
        <v>0</v>
      </c>
      <c r="O185" s="65" t="s">
        <v>112</v>
      </c>
      <c r="P185" s="67" t="s">
        <v>64</v>
      </c>
      <c r="Q185" s="67">
        <v>0.84299999999999997</v>
      </c>
      <c r="R185" s="67">
        <v>0</v>
      </c>
      <c r="S185" s="67">
        <v>0</v>
      </c>
      <c r="T185" s="67">
        <v>0.84299999999999997</v>
      </c>
      <c r="U185" s="96">
        <v>0</v>
      </c>
      <c r="V185" s="67">
        <v>0</v>
      </c>
      <c r="W185" s="67">
        <v>0</v>
      </c>
      <c r="X185" s="70">
        <v>0</v>
      </c>
    </row>
    <row r="186" spans="1:24" ht="22.5" x14ac:dyDescent="0.2">
      <c r="A186" s="91"/>
      <c r="B186" s="93"/>
      <c r="C186" s="90"/>
      <c r="D186" s="90"/>
      <c r="E186" s="73"/>
      <c r="F186" s="40" t="s">
        <v>56</v>
      </c>
      <c r="G186" s="18">
        <f t="shared" si="85"/>
        <v>1390634.6</v>
      </c>
      <c r="H186" s="21">
        <f t="shared" ref="H186:N189" si="87">H191</f>
        <v>0</v>
      </c>
      <c r="I186" s="21">
        <f t="shared" si="87"/>
        <v>103316</v>
      </c>
      <c r="J186" s="36">
        <v>1287318.6000000001</v>
      </c>
      <c r="K186" s="36">
        <v>0</v>
      </c>
      <c r="L186" s="21">
        <f t="shared" ref="L186" si="88">L191</f>
        <v>0</v>
      </c>
      <c r="M186" s="21">
        <v>0</v>
      </c>
      <c r="N186" s="21"/>
      <c r="O186" s="116"/>
      <c r="P186" s="68"/>
      <c r="Q186" s="68"/>
      <c r="R186" s="68"/>
      <c r="S186" s="68"/>
      <c r="T186" s="84"/>
      <c r="U186" s="97"/>
      <c r="V186" s="68"/>
      <c r="W186" s="68"/>
      <c r="X186" s="71"/>
    </row>
    <row r="187" spans="1:24" ht="22.5" x14ac:dyDescent="0.2">
      <c r="A187" s="91"/>
      <c r="B187" s="93"/>
      <c r="C187" s="90"/>
      <c r="D187" s="90"/>
      <c r="E187" s="73"/>
      <c r="F187" s="40" t="s">
        <v>42</v>
      </c>
      <c r="G187" s="18">
        <f t="shared" si="85"/>
        <v>57208410.649999999</v>
      </c>
      <c r="H187" s="21">
        <f t="shared" si="87"/>
        <v>0</v>
      </c>
      <c r="I187" s="21">
        <f t="shared" si="87"/>
        <v>0</v>
      </c>
      <c r="J187" s="36">
        <v>57208410.649999999</v>
      </c>
      <c r="K187" s="36">
        <f t="shared" si="87"/>
        <v>0</v>
      </c>
      <c r="L187" s="21">
        <f t="shared" si="87"/>
        <v>0</v>
      </c>
      <c r="M187" s="21">
        <f t="shared" si="87"/>
        <v>0</v>
      </c>
      <c r="N187" s="21">
        <f t="shared" si="87"/>
        <v>0</v>
      </c>
      <c r="O187" s="116"/>
      <c r="P187" s="68"/>
      <c r="Q187" s="68"/>
      <c r="R187" s="68"/>
      <c r="S187" s="68"/>
      <c r="T187" s="84"/>
      <c r="U187" s="97"/>
      <c r="V187" s="68"/>
      <c r="W187" s="68"/>
      <c r="X187" s="71"/>
    </row>
    <row r="188" spans="1:24" ht="22.5" x14ac:dyDescent="0.2">
      <c r="A188" s="91"/>
      <c r="B188" s="93"/>
      <c r="C188" s="90"/>
      <c r="D188" s="90"/>
      <c r="E188" s="73"/>
      <c r="F188" s="40" t="s">
        <v>43</v>
      </c>
      <c r="G188" s="18">
        <f t="shared" si="85"/>
        <v>0</v>
      </c>
      <c r="H188" s="21">
        <f t="shared" si="87"/>
        <v>0</v>
      </c>
      <c r="I188" s="21">
        <f t="shared" si="87"/>
        <v>0</v>
      </c>
      <c r="J188" s="36">
        <v>0</v>
      </c>
      <c r="K188" s="36">
        <f t="shared" si="87"/>
        <v>0</v>
      </c>
      <c r="L188" s="21">
        <f t="shared" si="87"/>
        <v>0</v>
      </c>
      <c r="M188" s="21">
        <f t="shared" si="87"/>
        <v>0</v>
      </c>
      <c r="N188" s="21">
        <f t="shared" si="87"/>
        <v>0</v>
      </c>
      <c r="O188" s="116"/>
      <c r="P188" s="68"/>
      <c r="Q188" s="68"/>
      <c r="R188" s="68"/>
      <c r="S188" s="68"/>
      <c r="T188" s="84"/>
      <c r="U188" s="97"/>
      <c r="V188" s="68"/>
      <c r="W188" s="68"/>
      <c r="X188" s="71"/>
    </row>
    <row r="189" spans="1:24" x14ac:dyDescent="0.2">
      <c r="A189" s="91"/>
      <c r="B189" s="93"/>
      <c r="C189" s="90"/>
      <c r="D189" s="90"/>
      <c r="E189" s="73"/>
      <c r="F189" s="40" t="s">
        <v>44</v>
      </c>
      <c r="G189" s="18">
        <f t="shared" si="85"/>
        <v>2125048.91</v>
      </c>
      <c r="H189" s="21">
        <f t="shared" si="87"/>
        <v>0</v>
      </c>
      <c r="I189" s="21">
        <f t="shared" si="87"/>
        <v>0</v>
      </c>
      <c r="J189" s="36">
        <v>2125048.91</v>
      </c>
      <c r="K189" s="36">
        <f t="shared" si="87"/>
        <v>0</v>
      </c>
      <c r="L189" s="21">
        <f t="shared" si="87"/>
        <v>0</v>
      </c>
      <c r="M189" s="21">
        <f t="shared" si="87"/>
        <v>0</v>
      </c>
      <c r="N189" s="21">
        <f t="shared" si="87"/>
        <v>0</v>
      </c>
      <c r="O189" s="117"/>
      <c r="P189" s="69"/>
      <c r="Q189" s="69"/>
      <c r="R189" s="69"/>
      <c r="S189" s="69"/>
      <c r="T189" s="85"/>
      <c r="U189" s="98"/>
      <c r="V189" s="69"/>
      <c r="W189" s="69"/>
      <c r="X189" s="72"/>
    </row>
    <row r="190" spans="1:24" ht="17.25" customHeight="1" x14ac:dyDescent="0.2">
      <c r="A190" s="91" t="s">
        <v>75</v>
      </c>
      <c r="B190" s="93" t="s">
        <v>98</v>
      </c>
      <c r="C190" s="90"/>
      <c r="D190" s="90"/>
      <c r="E190" s="73"/>
      <c r="F190" s="40" t="s">
        <v>40</v>
      </c>
      <c r="G190" s="18">
        <f t="shared" si="85"/>
        <v>103316</v>
      </c>
      <c r="H190" s="21">
        <f t="shared" ref="H190:I190" si="89">H191+H192+H193+H194</f>
        <v>0</v>
      </c>
      <c r="I190" s="21">
        <f t="shared" si="89"/>
        <v>103316</v>
      </c>
      <c r="J190" s="36">
        <f>J191+J192+J193+J194</f>
        <v>0</v>
      </c>
      <c r="K190" s="36">
        <f>K191+K192+K193+K194</f>
        <v>0</v>
      </c>
      <c r="L190" s="21">
        <f>L191+L192+L193+L194</f>
        <v>0</v>
      </c>
      <c r="M190" s="21">
        <f>M191+M192+M193+M194</f>
        <v>0</v>
      </c>
      <c r="N190" s="21">
        <f>N191+N192+N193+N194</f>
        <v>0</v>
      </c>
      <c r="O190" s="67" t="s">
        <v>113</v>
      </c>
      <c r="P190" s="67" t="s">
        <v>29</v>
      </c>
      <c r="Q190" s="67">
        <v>100</v>
      </c>
      <c r="R190" s="67">
        <v>0</v>
      </c>
      <c r="S190" s="67">
        <v>100</v>
      </c>
      <c r="T190" s="67">
        <v>0</v>
      </c>
      <c r="U190" s="67">
        <v>0</v>
      </c>
      <c r="V190" s="67">
        <v>0</v>
      </c>
      <c r="W190" s="67">
        <v>0</v>
      </c>
      <c r="X190" s="70">
        <v>0</v>
      </c>
    </row>
    <row r="191" spans="1:24" ht="30.75" customHeight="1" x14ac:dyDescent="0.2">
      <c r="A191" s="91"/>
      <c r="B191" s="93"/>
      <c r="C191" s="90"/>
      <c r="D191" s="90"/>
      <c r="E191" s="73"/>
      <c r="F191" s="40" t="s">
        <v>56</v>
      </c>
      <c r="G191" s="18">
        <f t="shared" si="85"/>
        <v>103316</v>
      </c>
      <c r="H191" s="22">
        <v>0</v>
      </c>
      <c r="I191" s="18">
        <v>103316</v>
      </c>
      <c r="J191" s="35">
        <v>0</v>
      </c>
      <c r="K191" s="35">
        <v>0</v>
      </c>
      <c r="L191" s="18">
        <v>0</v>
      </c>
      <c r="M191" s="18">
        <v>0</v>
      </c>
      <c r="N191" s="18"/>
      <c r="O191" s="95"/>
      <c r="P191" s="68"/>
      <c r="Q191" s="68"/>
      <c r="R191" s="68"/>
      <c r="S191" s="68"/>
      <c r="T191" s="68"/>
      <c r="U191" s="84"/>
      <c r="V191" s="84"/>
      <c r="W191" s="68"/>
      <c r="X191" s="71"/>
    </row>
    <row r="192" spans="1:24" ht="30.75" customHeight="1" x14ac:dyDescent="0.2">
      <c r="A192" s="91"/>
      <c r="B192" s="93"/>
      <c r="C192" s="90"/>
      <c r="D192" s="90"/>
      <c r="E192" s="73"/>
      <c r="F192" s="40" t="s">
        <v>42</v>
      </c>
      <c r="G192" s="18">
        <f t="shared" si="85"/>
        <v>0</v>
      </c>
      <c r="H192" s="42">
        <v>0</v>
      </c>
      <c r="I192" s="42">
        <v>0</v>
      </c>
      <c r="J192" s="36">
        <v>0</v>
      </c>
      <c r="K192" s="36">
        <v>0</v>
      </c>
      <c r="L192" s="21">
        <v>0</v>
      </c>
      <c r="M192" s="21">
        <v>0</v>
      </c>
      <c r="N192" s="21"/>
      <c r="O192" s="95"/>
      <c r="P192" s="68"/>
      <c r="Q192" s="68"/>
      <c r="R192" s="68"/>
      <c r="S192" s="68"/>
      <c r="T192" s="68"/>
      <c r="U192" s="84"/>
      <c r="V192" s="84"/>
      <c r="W192" s="68"/>
      <c r="X192" s="71"/>
    </row>
    <row r="193" spans="1:24" ht="30.75" customHeight="1" x14ac:dyDescent="0.2">
      <c r="A193" s="91"/>
      <c r="B193" s="93"/>
      <c r="C193" s="90"/>
      <c r="D193" s="90"/>
      <c r="E193" s="73"/>
      <c r="F193" s="40" t="s">
        <v>43</v>
      </c>
      <c r="G193" s="18">
        <f t="shared" si="85"/>
        <v>0</v>
      </c>
      <c r="H193" s="42">
        <v>0</v>
      </c>
      <c r="I193" s="42">
        <v>0</v>
      </c>
      <c r="J193" s="36">
        <v>0</v>
      </c>
      <c r="K193" s="36">
        <v>0</v>
      </c>
      <c r="L193" s="21">
        <v>0</v>
      </c>
      <c r="M193" s="21">
        <v>0</v>
      </c>
      <c r="N193" s="21"/>
      <c r="O193" s="95"/>
      <c r="P193" s="68"/>
      <c r="Q193" s="68"/>
      <c r="R193" s="68"/>
      <c r="S193" s="68"/>
      <c r="T193" s="68"/>
      <c r="U193" s="84"/>
      <c r="V193" s="84"/>
      <c r="W193" s="68"/>
      <c r="X193" s="71"/>
    </row>
    <row r="194" spans="1:24" ht="21" customHeight="1" x14ac:dyDescent="0.2">
      <c r="A194" s="92"/>
      <c r="B194" s="94"/>
      <c r="C194" s="86"/>
      <c r="D194" s="86"/>
      <c r="E194" s="65"/>
      <c r="F194" s="44" t="s">
        <v>44</v>
      </c>
      <c r="G194" s="18">
        <f t="shared" si="85"/>
        <v>0</v>
      </c>
      <c r="H194" s="38">
        <v>0</v>
      </c>
      <c r="I194" s="38">
        <v>0</v>
      </c>
      <c r="J194" s="37">
        <v>0</v>
      </c>
      <c r="K194" s="37">
        <v>0</v>
      </c>
      <c r="L194" s="25">
        <v>0</v>
      </c>
      <c r="M194" s="25">
        <v>0</v>
      </c>
      <c r="N194" s="21"/>
      <c r="O194" s="95"/>
      <c r="P194" s="68"/>
      <c r="Q194" s="68"/>
      <c r="R194" s="68"/>
      <c r="S194" s="68"/>
      <c r="T194" s="68"/>
      <c r="U194" s="84"/>
      <c r="V194" s="84"/>
      <c r="W194" s="68"/>
      <c r="X194" s="71"/>
    </row>
    <row r="195" spans="1:24" ht="22.5" x14ac:dyDescent="0.2">
      <c r="A195" s="90" t="s">
        <v>65</v>
      </c>
      <c r="B195" s="90"/>
      <c r="C195" s="90"/>
      <c r="D195" s="90"/>
      <c r="E195" s="90"/>
      <c r="F195" s="40" t="s">
        <v>65</v>
      </c>
      <c r="G195" s="18">
        <f t="shared" si="85"/>
        <v>375930377.59000003</v>
      </c>
      <c r="H195" s="18">
        <f t="shared" ref="H195:M195" si="90">H196+H197+H198+H199</f>
        <v>31876618.919999998</v>
      </c>
      <c r="I195" s="18">
        <f t="shared" si="90"/>
        <v>20784393.120000001</v>
      </c>
      <c r="J195" s="35">
        <f t="shared" si="90"/>
        <v>318032838.55000001</v>
      </c>
      <c r="K195" s="35">
        <f t="shared" si="90"/>
        <v>0</v>
      </c>
      <c r="L195" s="18">
        <f t="shared" si="90"/>
        <v>5236527</v>
      </c>
      <c r="M195" s="18">
        <f t="shared" si="90"/>
        <v>0</v>
      </c>
      <c r="N195" s="18">
        <f t="shared" ref="N195" si="91">N196+N197+N198+N199</f>
        <v>0</v>
      </c>
      <c r="O195" s="73" t="s">
        <v>55</v>
      </c>
      <c r="P195" s="73" t="s">
        <v>55</v>
      </c>
      <c r="Q195" s="73" t="s">
        <v>55</v>
      </c>
      <c r="R195" s="73" t="s">
        <v>55</v>
      </c>
      <c r="S195" s="73" t="s">
        <v>55</v>
      </c>
      <c r="T195" s="73" t="s">
        <v>55</v>
      </c>
      <c r="U195" s="73" t="s">
        <v>55</v>
      </c>
      <c r="V195" s="73" t="s">
        <v>55</v>
      </c>
      <c r="W195" s="73" t="s">
        <v>55</v>
      </c>
      <c r="X195" s="74" t="s">
        <v>55</v>
      </c>
    </row>
    <row r="196" spans="1:24" ht="23.25" customHeight="1" x14ac:dyDescent="0.2">
      <c r="A196" s="90"/>
      <c r="B196" s="90"/>
      <c r="C196" s="90"/>
      <c r="D196" s="90"/>
      <c r="E196" s="90"/>
      <c r="F196" s="40" t="s">
        <v>56</v>
      </c>
      <c r="G196" s="18">
        <f t="shared" si="85"/>
        <v>9887701.2599999998</v>
      </c>
      <c r="H196" s="18">
        <f t="shared" ref="H196:N199" si="92">H115+H136+H171</f>
        <v>1523029.24</v>
      </c>
      <c r="I196" s="18">
        <f t="shared" si="92"/>
        <v>1308656.32</v>
      </c>
      <c r="J196" s="35">
        <f t="shared" si="92"/>
        <v>1819488.7000000002</v>
      </c>
      <c r="K196" s="35">
        <f t="shared" si="92"/>
        <v>0</v>
      </c>
      <c r="L196" s="18">
        <f t="shared" si="92"/>
        <v>5236527</v>
      </c>
      <c r="M196" s="18">
        <f t="shared" si="92"/>
        <v>0</v>
      </c>
      <c r="N196" s="18">
        <f t="shared" si="92"/>
        <v>0</v>
      </c>
      <c r="O196" s="73"/>
      <c r="P196" s="73"/>
      <c r="Q196" s="73"/>
      <c r="R196" s="73"/>
      <c r="S196" s="73"/>
      <c r="T196" s="73"/>
      <c r="U196" s="73"/>
      <c r="V196" s="73"/>
      <c r="W196" s="73"/>
      <c r="X196" s="74"/>
    </row>
    <row r="197" spans="1:24" ht="22.5" x14ac:dyDescent="0.2">
      <c r="A197" s="90"/>
      <c r="B197" s="90"/>
      <c r="C197" s="90"/>
      <c r="D197" s="90"/>
      <c r="E197" s="90"/>
      <c r="F197" s="40" t="s">
        <v>42</v>
      </c>
      <c r="G197" s="18">
        <f t="shared" si="85"/>
        <v>345374869.28000003</v>
      </c>
      <c r="H197" s="18">
        <f t="shared" si="92"/>
        <v>30353589.68</v>
      </c>
      <c r="I197" s="18">
        <f t="shared" si="92"/>
        <v>19475736.800000001</v>
      </c>
      <c r="J197" s="35">
        <f t="shared" si="92"/>
        <v>295545542.80000001</v>
      </c>
      <c r="K197" s="35">
        <f t="shared" si="92"/>
        <v>0</v>
      </c>
      <c r="L197" s="18">
        <f t="shared" si="92"/>
        <v>0</v>
      </c>
      <c r="M197" s="18">
        <f t="shared" si="92"/>
        <v>0</v>
      </c>
      <c r="N197" s="18">
        <f t="shared" si="92"/>
        <v>0</v>
      </c>
      <c r="O197" s="73"/>
      <c r="P197" s="73"/>
      <c r="Q197" s="73"/>
      <c r="R197" s="73"/>
      <c r="S197" s="73"/>
      <c r="T197" s="73"/>
      <c r="U197" s="73"/>
      <c r="V197" s="73"/>
      <c r="W197" s="73"/>
      <c r="X197" s="74"/>
    </row>
    <row r="198" spans="1:24" ht="22.5" x14ac:dyDescent="0.2">
      <c r="A198" s="90"/>
      <c r="B198" s="90"/>
      <c r="C198" s="90"/>
      <c r="D198" s="90"/>
      <c r="E198" s="90"/>
      <c r="F198" s="40" t="s">
        <v>43</v>
      </c>
      <c r="G198" s="18">
        <f t="shared" si="85"/>
        <v>0</v>
      </c>
      <c r="H198" s="18">
        <f t="shared" si="92"/>
        <v>0</v>
      </c>
      <c r="I198" s="18">
        <f t="shared" si="92"/>
        <v>0</v>
      </c>
      <c r="J198" s="35">
        <f t="shared" si="92"/>
        <v>0</v>
      </c>
      <c r="K198" s="35">
        <f t="shared" si="92"/>
        <v>0</v>
      </c>
      <c r="L198" s="18">
        <f t="shared" si="92"/>
        <v>0</v>
      </c>
      <c r="M198" s="18">
        <f t="shared" si="92"/>
        <v>0</v>
      </c>
      <c r="N198" s="18">
        <f t="shared" si="92"/>
        <v>0</v>
      </c>
      <c r="O198" s="73"/>
      <c r="P198" s="73"/>
      <c r="Q198" s="73"/>
      <c r="R198" s="73"/>
      <c r="S198" s="73"/>
      <c r="T198" s="73"/>
      <c r="U198" s="73"/>
      <c r="V198" s="73"/>
      <c r="W198" s="73"/>
      <c r="X198" s="74"/>
    </row>
    <row r="199" spans="1:24" x14ac:dyDescent="0.2">
      <c r="A199" s="90"/>
      <c r="B199" s="90"/>
      <c r="C199" s="90"/>
      <c r="D199" s="90"/>
      <c r="E199" s="90"/>
      <c r="F199" s="40" t="s">
        <v>44</v>
      </c>
      <c r="G199" s="18">
        <f t="shared" si="85"/>
        <v>20667807.050000001</v>
      </c>
      <c r="H199" s="18">
        <f t="shared" si="92"/>
        <v>0</v>
      </c>
      <c r="I199" s="18">
        <f t="shared" si="92"/>
        <v>0</v>
      </c>
      <c r="J199" s="35">
        <f t="shared" si="92"/>
        <v>20667807.050000001</v>
      </c>
      <c r="K199" s="35">
        <f t="shared" si="92"/>
        <v>0</v>
      </c>
      <c r="L199" s="18">
        <f t="shared" si="92"/>
        <v>0</v>
      </c>
      <c r="M199" s="18">
        <f t="shared" si="92"/>
        <v>0</v>
      </c>
      <c r="N199" s="18">
        <f t="shared" si="92"/>
        <v>0</v>
      </c>
      <c r="O199" s="73"/>
      <c r="P199" s="73"/>
      <c r="Q199" s="73"/>
      <c r="R199" s="73"/>
      <c r="S199" s="73"/>
      <c r="T199" s="73"/>
      <c r="U199" s="73"/>
      <c r="V199" s="73"/>
      <c r="W199" s="73"/>
      <c r="X199" s="74"/>
    </row>
    <row r="200" spans="1:24" x14ac:dyDescent="0.2">
      <c r="A200" s="90" t="s">
        <v>32</v>
      </c>
      <c r="B200" s="90"/>
      <c r="C200" s="90"/>
      <c r="D200" s="90"/>
      <c r="E200" s="90"/>
      <c r="F200" s="40" t="s">
        <v>40</v>
      </c>
      <c r="G200" s="12">
        <f t="shared" ref="G200:N204" si="93">G59+G105+G195</f>
        <v>436785494.22000003</v>
      </c>
      <c r="H200" s="12">
        <f t="shared" si="93"/>
        <v>44905696.489999995</v>
      </c>
      <c r="I200" s="12">
        <f t="shared" si="93"/>
        <v>33527244.710000001</v>
      </c>
      <c r="J200" s="30">
        <f t="shared" si="93"/>
        <v>331193411.08000004</v>
      </c>
      <c r="K200" s="30">
        <f>K59+K105+K195</f>
        <v>15307408.51</v>
      </c>
      <c r="L200" s="12">
        <f t="shared" si="93"/>
        <v>7548384.4000000004</v>
      </c>
      <c r="M200" s="12">
        <f t="shared" si="93"/>
        <v>2202493.15</v>
      </c>
      <c r="N200" s="12">
        <f t="shared" si="93"/>
        <v>2100855.88</v>
      </c>
      <c r="O200" s="73" t="s">
        <v>14</v>
      </c>
      <c r="P200" s="73" t="s">
        <v>14</v>
      </c>
      <c r="Q200" s="73" t="s">
        <v>14</v>
      </c>
      <c r="R200" s="73" t="s">
        <v>14</v>
      </c>
      <c r="S200" s="73" t="s">
        <v>14</v>
      </c>
      <c r="T200" s="73" t="s">
        <v>14</v>
      </c>
      <c r="U200" s="73" t="s">
        <v>14</v>
      </c>
      <c r="V200" s="73" t="s">
        <v>14</v>
      </c>
      <c r="W200" s="73" t="s">
        <v>14</v>
      </c>
      <c r="X200" s="74" t="s">
        <v>14</v>
      </c>
    </row>
    <row r="201" spans="1:24" ht="33.75" x14ac:dyDescent="0.2">
      <c r="A201" s="90"/>
      <c r="B201" s="90"/>
      <c r="C201" s="90"/>
      <c r="D201" s="90"/>
      <c r="E201" s="90"/>
      <c r="F201" s="16" t="s">
        <v>41</v>
      </c>
      <c r="G201" s="12">
        <f t="shared" si="93"/>
        <v>40350535.039999999</v>
      </c>
      <c r="H201" s="12">
        <f t="shared" si="93"/>
        <v>6399794.2800000003</v>
      </c>
      <c r="I201" s="12">
        <f t="shared" si="93"/>
        <v>6713165.7600000007</v>
      </c>
      <c r="J201" s="30">
        <f t="shared" si="93"/>
        <v>8233601.0600000005</v>
      </c>
      <c r="K201" s="30">
        <f t="shared" si="93"/>
        <v>7152240.5099999998</v>
      </c>
      <c r="L201" s="12">
        <f t="shared" si="93"/>
        <v>7548384.4000000004</v>
      </c>
      <c r="M201" s="12">
        <f t="shared" si="93"/>
        <v>2202493.15</v>
      </c>
      <c r="N201" s="12">
        <f t="shared" si="93"/>
        <v>2100855.88</v>
      </c>
      <c r="O201" s="73"/>
      <c r="P201" s="73"/>
      <c r="Q201" s="73"/>
      <c r="R201" s="73"/>
      <c r="S201" s="73"/>
      <c r="T201" s="73"/>
      <c r="U201" s="73"/>
      <c r="V201" s="73"/>
      <c r="W201" s="73"/>
      <c r="X201" s="74"/>
    </row>
    <row r="202" spans="1:24" ht="22.5" x14ac:dyDescent="0.2">
      <c r="A202" s="90"/>
      <c r="B202" s="90"/>
      <c r="C202" s="90"/>
      <c r="D202" s="90"/>
      <c r="E202" s="90"/>
      <c r="F202" s="46" t="s">
        <v>42</v>
      </c>
      <c r="G202" s="12">
        <f t="shared" si="93"/>
        <v>375767152.13000005</v>
      </c>
      <c r="H202" s="12">
        <f t="shared" si="93"/>
        <v>38505902.210000001</v>
      </c>
      <c r="I202" s="12">
        <f t="shared" si="93"/>
        <v>26814078.950000003</v>
      </c>
      <c r="J202" s="30">
        <f t="shared" si="93"/>
        <v>302292002.97000003</v>
      </c>
      <c r="K202" s="30">
        <f t="shared" si="93"/>
        <v>8155168</v>
      </c>
      <c r="L202" s="12">
        <f t="shared" si="93"/>
        <v>0</v>
      </c>
      <c r="M202" s="12">
        <f t="shared" si="93"/>
        <v>0</v>
      </c>
      <c r="N202" s="12">
        <f t="shared" si="93"/>
        <v>0</v>
      </c>
      <c r="O202" s="73"/>
      <c r="P202" s="73"/>
      <c r="Q202" s="73"/>
      <c r="R202" s="73"/>
      <c r="S202" s="73"/>
      <c r="T202" s="73"/>
      <c r="U202" s="73"/>
      <c r="V202" s="73"/>
      <c r="W202" s="73"/>
      <c r="X202" s="74"/>
    </row>
    <row r="203" spans="1:24" ht="22.5" x14ac:dyDescent="0.2">
      <c r="A203" s="90"/>
      <c r="B203" s="90"/>
      <c r="C203" s="90"/>
      <c r="D203" s="90"/>
      <c r="E203" s="90"/>
      <c r="F203" s="46" t="s">
        <v>43</v>
      </c>
      <c r="G203" s="12">
        <f t="shared" si="93"/>
        <v>0</v>
      </c>
      <c r="H203" s="12">
        <f t="shared" si="93"/>
        <v>0</v>
      </c>
      <c r="I203" s="12">
        <f t="shared" si="93"/>
        <v>0</v>
      </c>
      <c r="J203" s="30">
        <f t="shared" si="93"/>
        <v>0</v>
      </c>
      <c r="K203" s="30">
        <f t="shared" si="93"/>
        <v>0</v>
      </c>
      <c r="L203" s="12">
        <f t="shared" si="93"/>
        <v>0</v>
      </c>
      <c r="M203" s="12">
        <f t="shared" si="93"/>
        <v>0</v>
      </c>
      <c r="N203" s="12">
        <f t="shared" si="93"/>
        <v>0</v>
      </c>
      <c r="O203" s="73"/>
      <c r="P203" s="73"/>
      <c r="Q203" s="73"/>
      <c r="R203" s="73"/>
      <c r="S203" s="73"/>
      <c r="T203" s="73"/>
      <c r="U203" s="73"/>
      <c r="V203" s="73"/>
      <c r="W203" s="73"/>
      <c r="X203" s="74"/>
    </row>
    <row r="204" spans="1:24" x14ac:dyDescent="0.2">
      <c r="A204" s="90"/>
      <c r="B204" s="90"/>
      <c r="C204" s="90"/>
      <c r="D204" s="90"/>
      <c r="E204" s="90"/>
      <c r="F204" s="43" t="s">
        <v>44</v>
      </c>
      <c r="G204" s="12">
        <f t="shared" si="93"/>
        <v>20667807.050000001</v>
      </c>
      <c r="H204" s="12">
        <f t="shared" si="93"/>
        <v>0</v>
      </c>
      <c r="I204" s="12">
        <f t="shared" si="93"/>
        <v>0</v>
      </c>
      <c r="J204" s="30">
        <f t="shared" si="93"/>
        <v>20667807.050000001</v>
      </c>
      <c r="K204" s="30">
        <f t="shared" si="93"/>
        <v>0</v>
      </c>
      <c r="L204" s="12">
        <f t="shared" si="93"/>
        <v>0</v>
      </c>
      <c r="M204" s="12">
        <f t="shared" si="93"/>
        <v>0</v>
      </c>
      <c r="N204" s="12">
        <f t="shared" si="93"/>
        <v>0</v>
      </c>
      <c r="O204" s="73"/>
      <c r="P204" s="73"/>
      <c r="Q204" s="73"/>
      <c r="R204" s="73"/>
      <c r="S204" s="73"/>
      <c r="T204" s="73"/>
      <c r="U204" s="73"/>
      <c r="V204" s="73"/>
      <c r="W204" s="73"/>
      <c r="X204" s="74"/>
    </row>
  </sheetData>
  <mergeCells count="504">
    <mergeCell ref="O2:V2"/>
    <mergeCell ref="W200:W204"/>
    <mergeCell ref="W185:W189"/>
    <mergeCell ref="W190:W194"/>
    <mergeCell ref="W195:W199"/>
    <mergeCell ref="W129:W133"/>
    <mergeCell ref="W135:W139"/>
    <mergeCell ref="W140:W144"/>
    <mergeCell ref="W145:W149"/>
    <mergeCell ref="W150:W154"/>
    <mergeCell ref="W155:W159"/>
    <mergeCell ref="W160:W164"/>
    <mergeCell ref="W165:W169"/>
    <mergeCell ref="W170:W174"/>
    <mergeCell ref="W44:W48"/>
    <mergeCell ref="W59:W63"/>
    <mergeCell ref="W69:W73"/>
    <mergeCell ref="W74:W78"/>
    <mergeCell ref="W79:W83"/>
    <mergeCell ref="W91:W95"/>
    <mergeCell ref="W105:W109"/>
    <mergeCell ref="W114:W118"/>
    <mergeCell ref="W119:W123"/>
    <mergeCell ref="B113:X113"/>
    <mergeCell ref="S114:S118"/>
    <mergeCell ref="T114:T118"/>
    <mergeCell ref="U114:U118"/>
    <mergeCell ref="V114:V118"/>
    <mergeCell ref="X114:X118"/>
    <mergeCell ref="W85:W89"/>
    <mergeCell ref="W96:W100"/>
    <mergeCell ref="W101:W104"/>
    <mergeCell ref="B44:E48"/>
    <mergeCell ref="O44:O48"/>
    <mergeCell ref="P44:P48"/>
    <mergeCell ref="Q44:Q48"/>
    <mergeCell ref="R44:R48"/>
    <mergeCell ref="S44:S48"/>
    <mergeCell ref="O5:X7"/>
    <mergeCell ref="O8:X8"/>
    <mergeCell ref="A9:X9"/>
    <mergeCell ref="A10:X10"/>
    <mergeCell ref="A11:X11"/>
    <mergeCell ref="A13:A16"/>
    <mergeCell ref="B13:B16"/>
    <mergeCell ref="C13:D15"/>
    <mergeCell ref="E13:E16"/>
    <mergeCell ref="F13:M13"/>
    <mergeCell ref="O13:X13"/>
    <mergeCell ref="F14:F16"/>
    <mergeCell ref="G14:G16"/>
    <mergeCell ref="O14:O16"/>
    <mergeCell ref="P14:P16"/>
    <mergeCell ref="Q14:X14"/>
    <mergeCell ref="Q15:Q16"/>
    <mergeCell ref="R15:X15"/>
    <mergeCell ref="A18:X18"/>
    <mergeCell ref="A19:X19"/>
    <mergeCell ref="A21:X21"/>
    <mergeCell ref="B22:X22"/>
    <mergeCell ref="A23:A27"/>
    <mergeCell ref="B23:E27"/>
    <mergeCell ref="O23:O27"/>
    <mergeCell ref="P23:P27"/>
    <mergeCell ref="Q23:Q27"/>
    <mergeCell ref="R23:R27"/>
    <mergeCell ref="S23:S27"/>
    <mergeCell ref="T23:T27"/>
    <mergeCell ref="U23:U27"/>
    <mergeCell ref="V23:V27"/>
    <mergeCell ref="X23:X27"/>
    <mergeCell ref="W23:W27"/>
    <mergeCell ref="U28:U32"/>
    <mergeCell ref="V28:V32"/>
    <mergeCell ref="X28:X32"/>
    <mergeCell ref="A33:A37"/>
    <mergeCell ref="B33:B37"/>
    <mergeCell ref="C33:C37"/>
    <mergeCell ref="D33:D37"/>
    <mergeCell ref="E33:E37"/>
    <mergeCell ref="O33:O37"/>
    <mergeCell ref="P33:P37"/>
    <mergeCell ref="O28:O32"/>
    <mergeCell ref="P28:P32"/>
    <mergeCell ref="Q28:Q32"/>
    <mergeCell ref="R28:R32"/>
    <mergeCell ref="S28:S32"/>
    <mergeCell ref="T28:T32"/>
    <mergeCell ref="X33:X37"/>
    <mergeCell ref="Q33:Q37"/>
    <mergeCell ref="R33:R37"/>
    <mergeCell ref="T44:T48"/>
    <mergeCell ref="A28:A32"/>
    <mergeCell ref="B28:B32"/>
    <mergeCell ref="C28:C32"/>
    <mergeCell ref="D28:D32"/>
    <mergeCell ref="E28:E32"/>
    <mergeCell ref="A38:A42"/>
    <mergeCell ref="B38:B42"/>
    <mergeCell ref="C38:C42"/>
    <mergeCell ref="D38:D42"/>
    <mergeCell ref="E38:E42"/>
    <mergeCell ref="O38:O42"/>
    <mergeCell ref="P38:P42"/>
    <mergeCell ref="Q38:Q42"/>
    <mergeCell ref="R38:R42"/>
    <mergeCell ref="S38:S42"/>
    <mergeCell ref="T38:T42"/>
    <mergeCell ref="R54:R58"/>
    <mergeCell ref="S33:S37"/>
    <mergeCell ref="T33:T37"/>
    <mergeCell ref="U33:U37"/>
    <mergeCell ref="V33:V37"/>
    <mergeCell ref="U44:U48"/>
    <mergeCell ref="V44:V48"/>
    <mergeCell ref="X44:X48"/>
    <mergeCell ref="A49:A53"/>
    <mergeCell ref="B49:B53"/>
    <mergeCell ref="C49:C53"/>
    <mergeCell ref="D49:D53"/>
    <mergeCell ref="E49:E53"/>
    <mergeCell ref="O49:O53"/>
    <mergeCell ref="P49:P53"/>
    <mergeCell ref="X49:X53"/>
    <mergeCell ref="Q49:Q53"/>
    <mergeCell ref="R49:R53"/>
    <mergeCell ref="S49:S53"/>
    <mergeCell ref="T49:T53"/>
    <mergeCell ref="U49:U53"/>
    <mergeCell ref="V49:V53"/>
    <mergeCell ref="B43:X43"/>
    <mergeCell ref="A44:A48"/>
    <mergeCell ref="S59:S63"/>
    <mergeCell ref="T59:T63"/>
    <mergeCell ref="U59:U63"/>
    <mergeCell ref="V59:V63"/>
    <mergeCell ref="X59:X63"/>
    <mergeCell ref="A65:X65"/>
    <mergeCell ref="S54:S58"/>
    <mergeCell ref="T54:T58"/>
    <mergeCell ref="U54:U58"/>
    <mergeCell ref="V54:V58"/>
    <mergeCell ref="X54:X58"/>
    <mergeCell ref="A59:E63"/>
    <mergeCell ref="O59:O63"/>
    <mergeCell ref="P59:P63"/>
    <mergeCell ref="Q59:Q63"/>
    <mergeCell ref="R59:R63"/>
    <mergeCell ref="A54:A58"/>
    <mergeCell ref="B54:B58"/>
    <mergeCell ref="C54:C58"/>
    <mergeCell ref="D54:D58"/>
    <mergeCell ref="E54:E58"/>
    <mergeCell ref="O54:O58"/>
    <mergeCell ref="P54:P58"/>
    <mergeCell ref="Q54:Q58"/>
    <mergeCell ref="X74:X78"/>
    <mergeCell ref="B84:X84"/>
    <mergeCell ref="U74:U78"/>
    <mergeCell ref="V74:V78"/>
    <mergeCell ref="A67:X67"/>
    <mergeCell ref="B68:X68"/>
    <mergeCell ref="A69:A73"/>
    <mergeCell ref="B69:E73"/>
    <mergeCell ref="O69:O73"/>
    <mergeCell ref="P69:P73"/>
    <mergeCell ref="Q69:Q73"/>
    <mergeCell ref="R69:R73"/>
    <mergeCell ref="S69:S73"/>
    <mergeCell ref="T69:T73"/>
    <mergeCell ref="U69:U73"/>
    <mergeCell ref="V69:V73"/>
    <mergeCell ref="X69:X73"/>
    <mergeCell ref="U79:U83"/>
    <mergeCell ref="V79:V83"/>
    <mergeCell ref="X79:X83"/>
    <mergeCell ref="T79:T83"/>
    <mergeCell ref="A85:A89"/>
    <mergeCell ref="B85:E89"/>
    <mergeCell ref="O85:O89"/>
    <mergeCell ref="P85:P89"/>
    <mergeCell ref="Q85:Q89"/>
    <mergeCell ref="R85:R89"/>
    <mergeCell ref="S85:S89"/>
    <mergeCell ref="T85:T89"/>
    <mergeCell ref="Q74:Q78"/>
    <mergeCell ref="R74:R78"/>
    <mergeCell ref="S74:S78"/>
    <mergeCell ref="T74:T78"/>
    <mergeCell ref="A74:A78"/>
    <mergeCell ref="B74:B78"/>
    <mergeCell ref="C74:C78"/>
    <mergeCell ref="D74:D78"/>
    <mergeCell ref="E74:E78"/>
    <mergeCell ref="O74:O78"/>
    <mergeCell ref="P74:P78"/>
    <mergeCell ref="O79:O83"/>
    <mergeCell ref="P79:P83"/>
    <mergeCell ref="Q79:Q83"/>
    <mergeCell ref="R79:R83"/>
    <mergeCell ref="S79:S83"/>
    <mergeCell ref="U85:U89"/>
    <mergeCell ref="V85:V89"/>
    <mergeCell ref="X85:X89"/>
    <mergeCell ref="A90:A94"/>
    <mergeCell ref="B90:B94"/>
    <mergeCell ref="C90:C94"/>
    <mergeCell ref="D90:D94"/>
    <mergeCell ref="E90:E94"/>
    <mergeCell ref="O91:O95"/>
    <mergeCell ref="P91:P95"/>
    <mergeCell ref="X91:X95"/>
    <mergeCell ref="A95:A99"/>
    <mergeCell ref="B95:B99"/>
    <mergeCell ref="C95:C99"/>
    <mergeCell ref="D95:D99"/>
    <mergeCell ref="E95:E99"/>
    <mergeCell ref="O96:O99"/>
    <mergeCell ref="P96:P99"/>
    <mergeCell ref="Q96:Q99"/>
    <mergeCell ref="R96:R99"/>
    <mergeCell ref="Q91:Q95"/>
    <mergeCell ref="R91:R95"/>
    <mergeCell ref="S91:S95"/>
    <mergeCell ref="T91:T95"/>
    <mergeCell ref="U91:U95"/>
    <mergeCell ref="V91:V95"/>
    <mergeCell ref="S96:S99"/>
    <mergeCell ref="T96:T99"/>
    <mergeCell ref="U96:U99"/>
    <mergeCell ref="V96:V99"/>
    <mergeCell ref="X96:X99"/>
    <mergeCell ref="A100:A104"/>
    <mergeCell ref="B100:B104"/>
    <mergeCell ref="C100:C104"/>
    <mergeCell ref="D100:D104"/>
    <mergeCell ref="E100:E104"/>
    <mergeCell ref="U105:U109"/>
    <mergeCell ref="V105:V109"/>
    <mergeCell ref="X105:X109"/>
    <mergeCell ref="A110:X110"/>
    <mergeCell ref="A111:X111"/>
    <mergeCell ref="A112:X112"/>
    <mergeCell ref="U101:U104"/>
    <mergeCell ref="V101:V104"/>
    <mergeCell ref="X101:X104"/>
    <mergeCell ref="A105:E109"/>
    <mergeCell ref="O105:O109"/>
    <mergeCell ref="P105:P109"/>
    <mergeCell ref="Q105:Q109"/>
    <mergeCell ref="R105:R109"/>
    <mergeCell ref="S105:S109"/>
    <mergeCell ref="T105:T109"/>
    <mergeCell ref="O101:O104"/>
    <mergeCell ref="P101:P104"/>
    <mergeCell ref="Q101:Q104"/>
    <mergeCell ref="R101:R104"/>
    <mergeCell ref="S101:S104"/>
    <mergeCell ref="T101:T104"/>
    <mergeCell ref="A114:A118"/>
    <mergeCell ref="B114:B118"/>
    <mergeCell ref="C114:C118"/>
    <mergeCell ref="D114:D118"/>
    <mergeCell ref="E114:E118"/>
    <mergeCell ref="O114:O118"/>
    <mergeCell ref="P114:P118"/>
    <mergeCell ref="Q114:Q118"/>
    <mergeCell ref="R114:R118"/>
    <mergeCell ref="A119:A123"/>
    <mergeCell ref="B119:B123"/>
    <mergeCell ref="C119:C123"/>
    <mergeCell ref="D119:D123"/>
    <mergeCell ref="E119:E128"/>
    <mergeCell ref="A124:A128"/>
    <mergeCell ref="B124:B128"/>
    <mergeCell ref="C124:C128"/>
    <mergeCell ref="D124:D128"/>
    <mergeCell ref="V119:V123"/>
    <mergeCell ref="X119:X123"/>
    <mergeCell ref="R119:R123"/>
    <mergeCell ref="S119:S123"/>
    <mergeCell ref="T119:T123"/>
    <mergeCell ref="W124:W128"/>
    <mergeCell ref="O124:O128"/>
    <mergeCell ref="P124:P128"/>
    <mergeCell ref="Q124:Q128"/>
    <mergeCell ref="O119:O123"/>
    <mergeCell ref="P119:P123"/>
    <mergeCell ref="Q119:Q123"/>
    <mergeCell ref="R124:R128"/>
    <mergeCell ref="S124:S128"/>
    <mergeCell ref="T124:T128"/>
    <mergeCell ref="A135:A139"/>
    <mergeCell ref="B135:B139"/>
    <mergeCell ref="C135:C139"/>
    <mergeCell ref="D135:D139"/>
    <mergeCell ref="E135:E139"/>
    <mergeCell ref="O135:O139"/>
    <mergeCell ref="P135:P139"/>
    <mergeCell ref="P129:P133"/>
    <mergeCell ref="Q129:Q133"/>
    <mergeCell ref="A129:A133"/>
    <mergeCell ref="B129:B133"/>
    <mergeCell ref="C129:C133"/>
    <mergeCell ref="D129:D133"/>
    <mergeCell ref="E129:E133"/>
    <mergeCell ref="O129:O133"/>
    <mergeCell ref="Q135:Q139"/>
    <mergeCell ref="A140:A144"/>
    <mergeCell ref="B140:B144"/>
    <mergeCell ref="C140:C144"/>
    <mergeCell ref="D140:D144"/>
    <mergeCell ref="E140:E149"/>
    <mergeCell ref="O140:O144"/>
    <mergeCell ref="P140:P144"/>
    <mergeCell ref="Q140:Q144"/>
    <mergeCell ref="R140:R144"/>
    <mergeCell ref="R145:R149"/>
    <mergeCell ref="O150:O154"/>
    <mergeCell ref="P150:P154"/>
    <mergeCell ref="Q150:Q154"/>
    <mergeCell ref="P145:P149"/>
    <mergeCell ref="Q145:Q149"/>
    <mergeCell ref="R135:R139"/>
    <mergeCell ref="S135:S139"/>
    <mergeCell ref="T135:T139"/>
    <mergeCell ref="U135:U139"/>
    <mergeCell ref="S140:S144"/>
    <mergeCell ref="T140:T144"/>
    <mergeCell ref="U140:U144"/>
    <mergeCell ref="A155:A159"/>
    <mergeCell ref="B155:B159"/>
    <mergeCell ref="C155:C159"/>
    <mergeCell ref="D155:D159"/>
    <mergeCell ref="O155:O159"/>
    <mergeCell ref="X140:X144"/>
    <mergeCell ref="A145:A149"/>
    <mergeCell ref="B145:B149"/>
    <mergeCell ref="C145:C149"/>
    <mergeCell ref="D145:D149"/>
    <mergeCell ref="O145:O149"/>
    <mergeCell ref="R150:R154"/>
    <mergeCell ref="S150:S154"/>
    <mergeCell ref="T150:T154"/>
    <mergeCell ref="U150:U154"/>
    <mergeCell ref="V150:V154"/>
    <mergeCell ref="X150:X154"/>
    <mergeCell ref="V145:V149"/>
    <mergeCell ref="X145:X149"/>
    <mergeCell ref="A150:A154"/>
    <mergeCell ref="B150:B154"/>
    <mergeCell ref="C150:C154"/>
    <mergeCell ref="D150:D154"/>
    <mergeCell ref="E150:E159"/>
    <mergeCell ref="U165:U169"/>
    <mergeCell ref="P155:P159"/>
    <mergeCell ref="S145:S149"/>
    <mergeCell ref="T145:T149"/>
    <mergeCell ref="U145:U149"/>
    <mergeCell ref="X155:X159"/>
    <mergeCell ref="Q155:Q159"/>
    <mergeCell ref="R155:R159"/>
    <mergeCell ref="S155:S159"/>
    <mergeCell ref="T155:T159"/>
    <mergeCell ref="U155:U159"/>
    <mergeCell ref="V155:V159"/>
    <mergeCell ref="P165:P169"/>
    <mergeCell ref="Q165:Q169"/>
    <mergeCell ref="S160:S164"/>
    <mergeCell ref="T160:T164"/>
    <mergeCell ref="U160:U164"/>
    <mergeCell ref="V160:V164"/>
    <mergeCell ref="X160:X164"/>
    <mergeCell ref="P160:P164"/>
    <mergeCell ref="Q160:Q164"/>
    <mergeCell ref="R160:R164"/>
    <mergeCell ref="X165:X169"/>
    <mergeCell ref="R165:R169"/>
    <mergeCell ref="A165:A169"/>
    <mergeCell ref="B165:B169"/>
    <mergeCell ref="C165:C169"/>
    <mergeCell ref="D165:D169"/>
    <mergeCell ref="O165:O169"/>
    <mergeCell ref="A160:A164"/>
    <mergeCell ref="B160:B164"/>
    <mergeCell ref="C160:C164"/>
    <mergeCell ref="D160:D164"/>
    <mergeCell ref="E160:E169"/>
    <mergeCell ref="O160:O164"/>
    <mergeCell ref="S165:S169"/>
    <mergeCell ref="E175:E184"/>
    <mergeCell ref="O175:O179"/>
    <mergeCell ref="S180:S184"/>
    <mergeCell ref="T180:T184"/>
    <mergeCell ref="R170:R174"/>
    <mergeCell ref="S170:S174"/>
    <mergeCell ref="T170:T174"/>
    <mergeCell ref="T165:T169"/>
    <mergeCell ref="A170:A174"/>
    <mergeCell ref="B170:B174"/>
    <mergeCell ref="C170:C174"/>
    <mergeCell ref="D170:D174"/>
    <mergeCell ref="E170:E174"/>
    <mergeCell ref="O170:O174"/>
    <mergeCell ref="P170:P174"/>
    <mergeCell ref="Q170:Q174"/>
    <mergeCell ref="E185:E194"/>
    <mergeCell ref="O185:O189"/>
    <mergeCell ref="X190:X194"/>
    <mergeCell ref="V175:V179"/>
    <mergeCell ref="X175:X179"/>
    <mergeCell ref="A180:A184"/>
    <mergeCell ref="B180:B184"/>
    <mergeCell ref="C180:C184"/>
    <mergeCell ref="D180:D184"/>
    <mergeCell ref="O180:O184"/>
    <mergeCell ref="P180:P184"/>
    <mergeCell ref="Q180:Q184"/>
    <mergeCell ref="R180:R184"/>
    <mergeCell ref="P175:P179"/>
    <mergeCell ref="Q175:Q179"/>
    <mergeCell ref="R175:R179"/>
    <mergeCell ref="S175:S179"/>
    <mergeCell ref="T175:T179"/>
    <mergeCell ref="U175:U179"/>
    <mergeCell ref="A175:A179"/>
    <mergeCell ref="B175:B179"/>
    <mergeCell ref="C175:C179"/>
    <mergeCell ref="D175:D179"/>
    <mergeCell ref="B185:B189"/>
    <mergeCell ref="W175:W179"/>
    <mergeCell ref="W180:W184"/>
    <mergeCell ref="O195:O199"/>
    <mergeCell ref="P195:P199"/>
    <mergeCell ref="Q195:Q199"/>
    <mergeCell ref="R195:R199"/>
    <mergeCell ref="V185:V189"/>
    <mergeCell ref="X185:X189"/>
    <mergeCell ref="A190:A194"/>
    <mergeCell ref="B190:B194"/>
    <mergeCell ref="C190:C194"/>
    <mergeCell ref="D190:D194"/>
    <mergeCell ref="O190:O194"/>
    <mergeCell ref="P190:P194"/>
    <mergeCell ref="Q190:Q194"/>
    <mergeCell ref="R190:R194"/>
    <mergeCell ref="P185:P189"/>
    <mergeCell ref="Q185:Q189"/>
    <mergeCell ref="R185:R189"/>
    <mergeCell ref="S185:S189"/>
    <mergeCell ref="T185:T189"/>
    <mergeCell ref="U185:U189"/>
    <mergeCell ref="A185:A189"/>
    <mergeCell ref="C185:C189"/>
    <mergeCell ref="D185:D189"/>
    <mergeCell ref="V190:V194"/>
    <mergeCell ref="S200:S204"/>
    <mergeCell ref="T200:T204"/>
    <mergeCell ref="U200:U204"/>
    <mergeCell ref="V200:V204"/>
    <mergeCell ref="X200:X204"/>
    <mergeCell ref="A79:A83"/>
    <mergeCell ref="B79:B83"/>
    <mergeCell ref="C79:C83"/>
    <mergeCell ref="D79:D83"/>
    <mergeCell ref="E79:E83"/>
    <mergeCell ref="S195:S199"/>
    <mergeCell ref="T195:T199"/>
    <mergeCell ref="U195:U199"/>
    <mergeCell ref="V195:V199"/>
    <mergeCell ref="X195:X199"/>
    <mergeCell ref="A200:E204"/>
    <mergeCell ref="O200:O204"/>
    <mergeCell ref="P200:P204"/>
    <mergeCell ref="Q200:Q204"/>
    <mergeCell ref="R200:R204"/>
    <mergeCell ref="S190:S194"/>
    <mergeCell ref="T190:T194"/>
    <mergeCell ref="U190:U194"/>
    <mergeCell ref="A195:E199"/>
    <mergeCell ref="U38:U42"/>
    <mergeCell ref="V38:V42"/>
    <mergeCell ref="X38:X42"/>
    <mergeCell ref="U180:U184"/>
    <mergeCell ref="V180:V184"/>
    <mergeCell ref="X180:X184"/>
    <mergeCell ref="U170:U174"/>
    <mergeCell ref="V170:V174"/>
    <mergeCell ref="X170:X174"/>
    <mergeCell ref="V165:V169"/>
    <mergeCell ref="V135:V139"/>
    <mergeCell ref="V140:V144"/>
    <mergeCell ref="V129:V133"/>
    <mergeCell ref="X129:X133"/>
    <mergeCell ref="B134:U134"/>
    <mergeCell ref="R129:R133"/>
    <mergeCell ref="S129:S133"/>
    <mergeCell ref="T129:T133"/>
    <mergeCell ref="U129:U133"/>
    <mergeCell ref="X135:X139"/>
    <mergeCell ref="U124:U128"/>
    <mergeCell ref="V124:V128"/>
    <mergeCell ref="X124:X128"/>
    <mergeCell ref="U119:U123"/>
  </mergeCells>
  <pageMargins left="0" right="0" top="0.78740157480314965" bottom="0.39370078740157483" header="0" footer="0"/>
  <pageSetup paperSize="9" scale="61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2021-2026</vt:lpstr>
      <vt:lpstr>'2021-2026'!Область_печати</vt:lpstr>
    </vt:vector>
  </TitlesOfParts>
  <Company>oem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Любовь Ивко</cp:lastModifiedBy>
  <cp:lastPrinted>2025-01-23T08:26:49Z</cp:lastPrinted>
  <dcterms:created xsi:type="dcterms:W3CDTF">2013-07-03T10:30:36Z</dcterms:created>
  <dcterms:modified xsi:type="dcterms:W3CDTF">2025-01-23T08:27:13Z</dcterms:modified>
</cp:coreProperties>
</file>